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770" activeTab="0"/>
  </bookViews>
  <sheets>
    <sheet name="Замена радиаторов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<sst xmlns="http://schemas.openxmlformats.org/spreadsheetml/2006/main" count="125" uniqueCount="83">
  <si>
    <t>B</t>
  </si>
  <si>
    <t>W</t>
  </si>
  <si>
    <t>hloubka</t>
  </si>
  <si>
    <t>typ</t>
  </si>
  <si>
    <t>radiátoru</t>
  </si>
  <si>
    <t>A</t>
  </si>
  <si>
    <t>C</t>
  </si>
  <si>
    <t>D</t>
  </si>
  <si>
    <t>E</t>
  </si>
  <si>
    <t>F</t>
  </si>
  <si>
    <t>POSTUP:</t>
  </si>
  <si>
    <t>délka</t>
  </si>
  <si>
    <t>mm</t>
  </si>
  <si>
    <t>výška</t>
  </si>
  <si>
    <t>E2</t>
  </si>
  <si>
    <t>S3</t>
  </si>
  <si>
    <t>S5</t>
  </si>
  <si>
    <t>S6</t>
  </si>
  <si>
    <t>S7</t>
  </si>
  <si>
    <t>O3</t>
  </si>
  <si>
    <t>O5</t>
  </si>
  <si>
    <t>O6</t>
  </si>
  <si>
    <t>AL</t>
  </si>
  <si>
    <t>S</t>
  </si>
  <si>
    <t>O</t>
  </si>
  <si>
    <t>?</t>
  </si>
  <si>
    <t>H</t>
  </si>
  <si>
    <t>G</t>
  </si>
  <si>
    <t>J</t>
  </si>
  <si>
    <t>I</t>
  </si>
  <si>
    <t>75/65/20</t>
  </si>
  <si>
    <r>
      <t xml:space="preserve">výška=300 </t>
    </r>
    <r>
      <rPr>
        <sz val="10"/>
        <color indexed="9"/>
        <rFont val="Calibri"/>
        <family val="2"/>
      </rPr>
      <t>při 75/65/20</t>
    </r>
  </si>
  <si>
    <r>
      <t xml:space="preserve">výška=400 </t>
    </r>
    <r>
      <rPr>
        <sz val="10"/>
        <color indexed="9"/>
        <rFont val="Calibri"/>
        <family val="2"/>
      </rPr>
      <t>při 75/65/20</t>
    </r>
  </si>
  <si>
    <r>
      <t xml:space="preserve">výška=500 </t>
    </r>
    <r>
      <rPr>
        <sz val="10"/>
        <color indexed="9"/>
        <rFont val="Calibri"/>
        <family val="2"/>
      </rPr>
      <t>při 75/65/20</t>
    </r>
  </si>
  <si>
    <r>
      <t xml:space="preserve">výška=600 </t>
    </r>
    <r>
      <rPr>
        <sz val="10"/>
        <color indexed="9"/>
        <rFont val="Calibri"/>
        <family val="2"/>
      </rPr>
      <t>při 75/65/20</t>
    </r>
  </si>
  <si>
    <r>
      <t xml:space="preserve">výška=900 </t>
    </r>
    <r>
      <rPr>
        <sz val="10"/>
        <color indexed="9"/>
        <rFont val="Calibri"/>
        <family val="2"/>
      </rPr>
      <t>při 75/65/20</t>
    </r>
  </si>
  <si>
    <t>a/</t>
  </si>
  <si>
    <t>b/</t>
  </si>
  <si>
    <t>c/</t>
  </si>
  <si>
    <t>SOLAR</t>
  </si>
  <si>
    <t>ORION</t>
  </si>
  <si>
    <t>EKONOMIK</t>
  </si>
  <si>
    <r>
      <t xml:space="preserve">plechový radiátor se označuje v projektech v pořadí </t>
    </r>
    <r>
      <rPr>
        <b/>
        <sz val="10"/>
        <color indexed="18"/>
        <rFont val="Calibri"/>
        <family val="2"/>
      </rPr>
      <t xml:space="preserve">typ - výška/délka např. </t>
    </r>
    <r>
      <rPr>
        <sz val="10"/>
        <color indexed="18"/>
        <rFont val="Calibri"/>
        <family val="2"/>
      </rPr>
      <t>21-600/1000</t>
    </r>
  </si>
  <si>
    <r>
      <t xml:space="preserve">přitom v </t>
    </r>
    <r>
      <rPr>
        <b/>
        <sz val="10"/>
        <color indexed="18"/>
        <rFont val="Calibri"/>
        <family val="2"/>
      </rPr>
      <t>typu</t>
    </r>
    <r>
      <rPr>
        <sz val="10"/>
        <color indexed="18"/>
        <rFont val="Calibri"/>
        <family val="2"/>
      </rPr>
      <t xml:space="preserve"> označuje </t>
    </r>
    <r>
      <rPr>
        <b/>
        <sz val="10"/>
        <color indexed="18"/>
        <rFont val="Calibri"/>
        <family val="2"/>
      </rPr>
      <t>1. číslice</t>
    </r>
    <r>
      <rPr>
        <sz val="10"/>
        <color indexed="18"/>
        <rFont val="Calibri"/>
        <family val="2"/>
      </rPr>
      <t xml:space="preserve"> počet ohřívaných panelů, </t>
    </r>
    <r>
      <rPr>
        <b/>
        <sz val="10"/>
        <color indexed="18"/>
        <rFont val="Calibri"/>
        <family val="2"/>
      </rPr>
      <t xml:space="preserve">2. číslice </t>
    </r>
    <r>
      <rPr>
        <sz val="10"/>
        <color indexed="18"/>
        <rFont val="Calibri"/>
        <family val="2"/>
      </rPr>
      <t>pak počet vlnovců mezi panely</t>
    </r>
  </si>
  <si>
    <r>
      <t xml:space="preserve">typ plechového radiátoru </t>
    </r>
    <r>
      <rPr>
        <sz val="10"/>
        <color indexed="18"/>
        <rFont val="Calibri"/>
        <family val="2"/>
      </rPr>
      <t xml:space="preserve">je možné určit i změřením jeho hloubky: 66 mm = </t>
    </r>
    <r>
      <rPr>
        <b/>
        <sz val="10"/>
        <color indexed="18"/>
        <rFont val="Calibri"/>
        <family val="2"/>
      </rPr>
      <t>typ 20 i 21</t>
    </r>
    <r>
      <rPr>
        <sz val="10"/>
        <color indexed="18"/>
        <rFont val="Calibri"/>
        <family val="2"/>
      </rPr>
      <t xml:space="preserve">, 100 mm = </t>
    </r>
    <r>
      <rPr>
        <b/>
        <sz val="10"/>
        <color indexed="18"/>
        <rFont val="Calibri"/>
        <family val="2"/>
      </rPr>
      <t>typ 22</t>
    </r>
    <r>
      <rPr>
        <sz val="10"/>
        <color indexed="18"/>
        <rFont val="Calibri"/>
        <family val="2"/>
      </rPr>
      <t xml:space="preserve">, 155 mm = </t>
    </r>
    <r>
      <rPr>
        <b/>
        <sz val="10"/>
        <color indexed="18"/>
        <rFont val="Calibri"/>
        <family val="2"/>
      </rPr>
      <t>typ</t>
    </r>
    <r>
      <rPr>
        <sz val="10"/>
        <color indexed="18"/>
        <rFont val="Calibri"/>
        <family val="2"/>
      </rPr>
      <t xml:space="preserve"> </t>
    </r>
    <r>
      <rPr>
        <b/>
        <sz val="10"/>
        <color indexed="18"/>
        <rFont val="Calibri"/>
        <family val="2"/>
      </rPr>
      <t>33</t>
    </r>
  </si>
  <si>
    <r>
      <t xml:space="preserve">zbývá zadat </t>
    </r>
    <r>
      <rPr>
        <b/>
        <sz val="10"/>
        <color indexed="18"/>
        <rFont val="Calibri"/>
        <family val="2"/>
      </rPr>
      <t>výšku</t>
    </r>
    <r>
      <rPr>
        <sz val="10"/>
        <color indexed="18"/>
        <rFont val="Calibri"/>
        <family val="2"/>
      </rPr>
      <t xml:space="preserve"> a </t>
    </r>
    <r>
      <rPr>
        <b/>
        <sz val="10"/>
        <color indexed="18"/>
        <rFont val="Calibri"/>
        <family val="2"/>
      </rPr>
      <t xml:space="preserve">délku </t>
    </r>
    <r>
      <rPr>
        <sz val="10"/>
        <color indexed="18"/>
        <rFont val="Calibri"/>
        <family val="2"/>
      </rPr>
      <t>plechového radiátoru</t>
    </r>
  </si>
  <si>
    <r>
      <t>na závěr zvolit</t>
    </r>
    <r>
      <rPr>
        <b/>
        <sz val="10"/>
        <color indexed="18"/>
        <rFont val="Calibri"/>
        <family val="2"/>
      </rPr>
      <t xml:space="preserve"> typ hliníkového radiátoru</t>
    </r>
  </si>
  <si>
    <t>d/</t>
  </si>
  <si>
    <r>
      <t xml:space="preserve">           nebo </t>
    </r>
    <r>
      <rPr>
        <b/>
        <sz val="8"/>
        <rFont val="Calibri"/>
        <family val="2"/>
      </rPr>
      <t>výšku</t>
    </r>
    <r>
      <rPr>
        <sz val="8"/>
        <rFont val="Calibri"/>
        <family val="2"/>
      </rPr>
      <t xml:space="preserve"> plechového radiátoru</t>
    </r>
  </si>
  <si>
    <r>
      <t>Vyplnit bílá pole</t>
    </r>
    <r>
      <rPr>
        <sz val="10"/>
        <color indexed="18"/>
        <rFont val="Calibri"/>
        <family val="2"/>
      </rPr>
      <t>:</t>
    </r>
  </si>
  <si>
    <t>K</t>
  </si>
  <si>
    <t>Стальной радиатор</t>
  </si>
  <si>
    <t>Тип</t>
  </si>
  <si>
    <t>Высота</t>
  </si>
  <si>
    <t>Длинна</t>
  </si>
  <si>
    <t>радиатора</t>
  </si>
  <si>
    <t>новая</t>
  </si>
  <si>
    <t>высота</t>
  </si>
  <si>
    <t>длинна</t>
  </si>
  <si>
    <t>обозначение</t>
  </si>
  <si>
    <t>кол-во</t>
  </si>
  <si>
    <t>секций</t>
  </si>
  <si>
    <t>Алюминиевый радиатор</t>
  </si>
  <si>
    <t>Название</t>
  </si>
  <si>
    <t>помещения</t>
  </si>
  <si>
    <t>Замена стальных радиаторов на радиаторы алюминиевые Lipovica</t>
  </si>
  <si>
    <t>Название помещения</t>
  </si>
  <si>
    <r>
      <t xml:space="preserve">Тип </t>
    </r>
    <r>
      <rPr>
        <sz val="10"/>
        <rFont val="Calibri"/>
        <family val="2"/>
      </rPr>
      <t>панельного радиатора</t>
    </r>
  </si>
  <si>
    <r>
      <t xml:space="preserve">Высота </t>
    </r>
    <r>
      <rPr>
        <sz val="10"/>
        <rFont val="Calibri"/>
        <family val="2"/>
      </rPr>
      <t>панельного радиатора</t>
    </r>
  </si>
  <si>
    <r>
      <t>Длинна</t>
    </r>
    <r>
      <rPr>
        <sz val="10"/>
        <rFont val="Calibri"/>
        <family val="0"/>
      </rPr>
      <t xml:space="preserve"> панельного радиатора</t>
    </r>
  </si>
  <si>
    <t>Данные для заполнения:</t>
  </si>
  <si>
    <r>
      <t xml:space="preserve">теплоотдача </t>
    </r>
    <r>
      <rPr>
        <sz val="10"/>
        <rFont val="Calibri"/>
        <family val="2"/>
      </rPr>
      <t>алюминиевого радиатора</t>
    </r>
  </si>
  <si>
    <t>Теплоотдача алюминиевого,  Вт</t>
  </si>
  <si>
    <r>
      <t xml:space="preserve">Тип </t>
    </r>
    <r>
      <rPr>
        <sz val="10"/>
        <rFont val="Calibri"/>
        <family val="2"/>
      </rPr>
      <t>алюминиевого радиатора</t>
    </r>
  </si>
  <si>
    <t>Теплоотдача стального,   Вт</t>
  </si>
  <si>
    <r>
      <t>Тип</t>
    </r>
    <r>
      <rPr>
        <sz val="10"/>
        <rFont val="Calibri"/>
        <family val="2"/>
      </rPr>
      <t xml:space="preserve"> алюминиевого радиатора</t>
    </r>
  </si>
  <si>
    <r>
      <t>Высота</t>
    </r>
    <r>
      <rPr>
        <sz val="10"/>
        <rFont val="Calibri"/>
        <family val="2"/>
      </rPr>
      <t xml:space="preserve"> алюминиевого радиатора</t>
    </r>
  </si>
  <si>
    <r>
      <t>Длинна</t>
    </r>
    <r>
      <rPr>
        <sz val="10"/>
        <rFont val="Calibri"/>
        <family val="2"/>
      </rPr>
      <t xml:space="preserve"> алюминиевого радиатора</t>
    </r>
  </si>
  <si>
    <r>
      <t>Количество секций</t>
    </r>
    <r>
      <rPr>
        <sz val="10"/>
        <rFont val="Calibri"/>
        <family val="2"/>
      </rPr>
      <t xml:space="preserve"> алюминиевого радиатора</t>
    </r>
  </si>
  <si>
    <t>Условия расчета:</t>
  </si>
  <si>
    <t>Расчет радиаторав производиться с градиентом температуры 75/65/20 ° C, в соответствии с европейским стандартом EN 442</t>
  </si>
  <si>
    <t>Расчетные данные:</t>
  </si>
  <si>
    <r>
      <t xml:space="preserve">при </t>
    </r>
    <r>
      <rPr>
        <b/>
        <sz val="12"/>
        <color indexed="18"/>
        <rFont val="Calibri"/>
        <family val="2"/>
      </rPr>
      <t>?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 xml:space="preserve">změnit </t>
    </r>
    <r>
      <rPr>
        <b/>
        <sz val="8"/>
        <rFont val="Calibri"/>
        <family val="2"/>
      </rPr>
      <t xml:space="preserve"> typ </t>
    </r>
    <r>
      <rPr>
        <sz val="8"/>
        <rFont val="Calibri"/>
        <family val="2"/>
      </rPr>
      <t>hliníkového radiátoru</t>
    </r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</si>
</sst>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9">
    <font>
      <sz val="10"/>
      <name val="Calibri"/>
      <family val="0"/>
    </font>
    <font>
      <sz val="8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47" xfId="0" applyFont="1" applyFill="1" applyBorder="1" applyAlignment="1">
      <alignment horizontal="center" vertical="top"/>
    </xf>
    <xf numFmtId="0" fontId="2" fillId="33" borderId="48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50" xfId="0" applyBorder="1" applyAlignment="1">
      <alignment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tabSelected="1" zoomScalePageLayoutView="0" workbookViewId="0" topLeftCell="A1">
      <selection activeCell="B44" sqref="B44"/>
    </sheetView>
  </sheetViews>
  <sheetFormatPr defaultColWidth="9.140625" defaultRowHeight="12.75"/>
  <cols>
    <col min="1" max="1" width="4.421875" style="0" customWidth="1"/>
    <col min="2" max="2" width="19.7109375" style="1" customWidth="1"/>
    <col min="3" max="4" width="8.421875" style="0" customWidth="1"/>
    <col min="5" max="5" width="8.57421875" style="0" customWidth="1"/>
    <col min="6" max="6" width="11.28125" style="1" customWidth="1"/>
    <col min="7" max="7" width="13.28125" style="1" customWidth="1"/>
    <col min="8" max="8" width="11.8515625" style="1" customWidth="1"/>
    <col min="9" max="9" width="6.7109375" style="1" customWidth="1"/>
    <col min="10" max="10" width="7.28125" style="1" customWidth="1"/>
    <col min="11" max="11" width="10.421875" style="1" hidden="1" customWidth="1"/>
    <col min="12" max="12" width="8.421875" style="1" hidden="1" customWidth="1"/>
    <col min="13" max="13" width="13.57421875" style="1" customWidth="1"/>
    <col min="14" max="14" width="7.28125" style="1" customWidth="1"/>
    <col min="15" max="15" width="5.140625" style="66" customWidth="1"/>
    <col min="16" max="21" width="5.421875" style="6" hidden="1" customWidth="1"/>
    <col min="22" max="22" width="5.421875" style="65" hidden="1" customWidth="1"/>
    <col min="23" max="23" width="5.421875" style="55" hidden="1" customWidth="1"/>
    <col min="24" max="27" width="5.421875" style="6" hidden="1" customWidth="1"/>
    <col min="28" max="29" width="5.421875" style="22" hidden="1" customWidth="1"/>
    <col min="30" max="31" width="7.57421875" style="22" hidden="1" customWidth="1"/>
    <col min="32" max="32" width="7.57421875" style="73" hidden="1" customWidth="1"/>
    <col min="33" max="35" width="7.57421875" style="22" hidden="1" customWidth="1"/>
    <col min="36" max="39" width="9.140625" style="66" customWidth="1"/>
  </cols>
  <sheetData>
    <row r="1" spans="15:32" ht="0.75" customHeight="1">
      <c r="O1" s="58"/>
      <c r="P1" s="49" t="s">
        <v>3</v>
      </c>
      <c r="Q1" s="49"/>
      <c r="R1" s="49" t="s">
        <v>13</v>
      </c>
      <c r="S1" s="6" t="s">
        <v>23</v>
      </c>
      <c r="T1" s="6" t="s">
        <v>24</v>
      </c>
      <c r="U1" s="6" t="s">
        <v>8</v>
      </c>
      <c r="W1" s="49" t="s">
        <v>3</v>
      </c>
      <c r="X1" s="50">
        <v>1</v>
      </c>
      <c r="Y1" s="6">
        <v>2</v>
      </c>
      <c r="Z1" s="6">
        <v>3</v>
      </c>
      <c r="AA1" s="6">
        <v>4</v>
      </c>
      <c r="AB1" s="6">
        <v>5</v>
      </c>
      <c r="AC1" s="51" t="s">
        <v>30</v>
      </c>
      <c r="AD1" s="6"/>
      <c r="AE1" s="6"/>
      <c r="AF1" s="72"/>
    </row>
    <row r="2" spans="2:31" ht="0.75" customHeight="1">
      <c r="B2" s="25"/>
      <c r="C2" s="25"/>
      <c r="D2" s="25"/>
      <c r="E2" s="25"/>
      <c r="F2" s="25"/>
      <c r="H2" s="25"/>
      <c r="I2" s="25"/>
      <c r="J2" s="25"/>
      <c r="K2" s="25"/>
      <c r="L2" s="25"/>
      <c r="M2" s="25"/>
      <c r="N2" s="25"/>
      <c r="P2" s="6">
        <v>20</v>
      </c>
      <c r="Q2" s="6">
        <v>1</v>
      </c>
      <c r="R2" s="6">
        <v>300</v>
      </c>
      <c r="S2" s="52" t="s">
        <v>25</v>
      </c>
      <c r="T2" s="52" t="s">
        <v>25</v>
      </c>
      <c r="U2" s="6">
        <v>300</v>
      </c>
      <c r="W2" s="50" t="s">
        <v>39</v>
      </c>
      <c r="Y2" s="6">
        <v>88</v>
      </c>
      <c r="Z2" s="6">
        <v>116</v>
      </c>
      <c r="AA2" s="6">
        <v>116</v>
      </c>
      <c r="AB2" s="6">
        <v>149</v>
      </c>
      <c r="AC2" s="51" t="s">
        <v>1</v>
      </c>
      <c r="AD2" s="6"/>
      <c r="AE2" s="6"/>
    </row>
    <row r="3" spans="1:29" ht="15.75">
      <c r="A3" s="90" t="s">
        <v>65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P3" s="6">
        <v>21</v>
      </c>
      <c r="Q3" s="6">
        <v>2</v>
      </c>
      <c r="R3" s="6">
        <v>400</v>
      </c>
      <c r="S3" s="6">
        <v>430</v>
      </c>
      <c r="T3" s="6">
        <v>430</v>
      </c>
      <c r="U3" s="52" t="s">
        <v>25</v>
      </c>
      <c r="W3" s="6" t="s">
        <v>40</v>
      </c>
      <c r="Y3" s="6">
        <v>90</v>
      </c>
      <c r="Z3" s="6">
        <v>128</v>
      </c>
      <c r="AA3" s="6">
        <v>128</v>
      </c>
      <c r="AB3" s="6">
        <v>145</v>
      </c>
      <c r="AC3" s="51" t="s">
        <v>1</v>
      </c>
    </row>
    <row r="4" spans="1:29" ht="12.75">
      <c r="A4" s="9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P4" s="6">
        <v>22</v>
      </c>
      <c r="Q4" s="6">
        <v>3</v>
      </c>
      <c r="R4" s="6">
        <v>500</v>
      </c>
      <c r="S4" s="6">
        <v>580</v>
      </c>
      <c r="T4" s="6">
        <v>580</v>
      </c>
      <c r="U4" s="52" t="s">
        <v>25</v>
      </c>
      <c r="W4" s="6" t="s">
        <v>41</v>
      </c>
      <c r="X4" s="6">
        <v>70</v>
      </c>
      <c r="AC4" s="51" t="s">
        <v>1</v>
      </c>
    </row>
    <row r="5" spans="7:23" ht="6" customHeight="1">
      <c r="G5" s="6">
        <v>81</v>
      </c>
      <c r="P5" s="6">
        <v>33</v>
      </c>
      <c r="Q5" s="6">
        <v>4</v>
      </c>
      <c r="R5" s="6">
        <v>600</v>
      </c>
      <c r="S5" s="6">
        <v>580</v>
      </c>
      <c r="T5" s="6">
        <v>580</v>
      </c>
      <c r="U5" s="52" t="s">
        <v>25</v>
      </c>
      <c r="W5" s="6"/>
    </row>
    <row r="6" spans="1:39" s="4" customFormat="1" ht="13.5" thickBot="1">
      <c r="A6" s="109" t="s">
        <v>5</v>
      </c>
      <c r="B6" s="110"/>
      <c r="C6" s="14" t="s">
        <v>0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27</v>
      </c>
      <c r="I6" s="27" t="s">
        <v>26</v>
      </c>
      <c r="J6" s="27" t="s">
        <v>29</v>
      </c>
      <c r="K6" s="27" t="s">
        <v>26</v>
      </c>
      <c r="L6" s="27" t="s">
        <v>29</v>
      </c>
      <c r="M6" s="7" t="s">
        <v>28</v>
      </c>
      <c r="N6" s="14" t="s">
        <v>50</v>
      </c>
      <c r="O6" s="66"/>
      <c r="P6" s="53"/>
      <c r="Q6" s="6">
        <v>5</v>
      </c>
      <c r="R6" s="6">
        <v>900</v>
      </c>
      <c r="S6" s="6">
        <v>780</v>
      </c>
      <c r="T6" s="6">
        <v>680</v>
      </c>
      <c r="U6" s="52" t="s">
        <v>25</v>
      </c>
      <c r="V6" s="67"/>
      <c r="W6" s="6"/>
      <c r="X6" s="6"/>
      <c r="Y6" s="50"/>
      <c r="Z6" s="6"/>
      <c r="AA6" s="6"/>
      <c r="AB6" s="22"/>
      <c r="AC6" s="22"/>
      <c r="AD6" s="22"/>
      <c r="AE6" s="22"/>
      <c r="AF6" s="73"/>
      <c r="AG6" s="22"/>
      <c r="AH6" s="22"/>
      <c r="AI6" s="22"/>
      <c r="AJ6" s="66"/>
      <c r="AK6" s="66"/>
      <c r="AL6" s="66"/>
      <c r="AM6" s="66"/>
    </row>
    <row r="7" spans="1:39" s="20" customFormat="1" ht="20.25" customHeight="1" thickBot="1">
      <c r="A7" s="62"/>
      <c r="B7" s="63"/>
      <c r="C7" s="95" t="s">
        <v>51</v>
      </c>
      <c r="D7" s="96"/>
      <c r="E7" s="96"/>
      <c r="F7" s="97"/>
      <c r="G7" s="104" t="s">
        <v>62</v>
      </c>
      <c r="H7" s="105"/>
      <c r="I7" s="105"/>
      <c r="J7" s="105"/>
      <c r="K7" s="105"/>
      <c r="L7" s="105"/>
      <c r="M7" s="105"/>
      <c r="N7" s="106"/>
      <c r="O7" s="71"/>
      <c r="P7" s="50"/>
      <c r="Q7" s="50"/>
      <c r="R7" s="50"/>
      <c r="S7" s="6"/>
      <c r="T7" s="6"/>
      <c r="U7" s="50"/>
      <c r="V7" s="71"/>
      <c r="W7" s="54" t="s">
        <v>31</v>
      </c>
      <c r="X7" s="50"/>
      <c r="Y7" s="50"/>
      <c r="Z7" s="50"/>
      <c r="AA7" s="50"/>
      <c r="AB7" s="23"/>
      <c r="AC7" s="23"/>
      <c r="AD7" s="23"/>
      <c r="AE7" s="23"/>
      <c r="AF7" s="74"/>
      <c r="AG7" s="23"/>
      <c r="AH7" s="23"/>
      <c r="AI7" s="23"/>
      <c r="AJ7" s="71"/>
      <c r="AK7" s="71"/>
      <c r="AL7" s="71"/>
      <c r="AM7" s="71"/>
    </row>
    <row r="8" spans="1:34" ht="19.5" customHeight="1">
      <c r="A8" s="98" t="s">
        <v>63</v>
      </c>
      <c r="B8" s="83"/>
      <c r="C8" s="79" t="s">
        <v>52</v>
      </c>
      <c r="D8" s="81" t="s">
        <v>53</v>
      </c>
      <c r="E8" s="107" t="s">
        <v>54</v>
      </c>
      <c r="F8" s="99" t="s">
        <v>74</v>
      </c>
      <c r="G8" s="101" t="s">
        <v>72</v>
      </c>
      <c r="H8" s="29" t="s">
        <v>52</v>
      </c>
      <c r="I8" s="29" t="s">
        <v>56</v>
      </c>
      <c r="J8" s="29" t="s">
        <v>56</v>
      </c>
      <c r="K8" s="77" t="s">
        <v>3</v>
      </c>
      <c r="L8" s="77" t="s">
        <v>3</v>
      </c>
      <c r="M8" s="93" t="s">
        <v>59</v>
      </c>
      <c r="N8" s="30" t="s">
        <v>60</v>
      </c>
      <c r="S8" s="6" t="s">
        <v>22</v>
      </c>
      <c r="T8" s="6" t="s">
        <v>22</v>
      </c>
      <c r="U8" s="6" t="s">
        <v>22</v>
      </c>
      <c r="W8" s="6" t="s">
        <v>11</v>
      </c>
      <c r="X8" s="55">
        <v>20</v>
      </c>
      <c r="Y8" s="55">
        <v>21</v>
      </c>
      <c r="Z8" s="55">
        <v>22</v>
      </c>
      <c r="AA8" s="55">
        <v>33</v>
      </c>
      <c r="AE8" s="55">
        <v>20</v>
      </c>
      <c r="AF8" s="55">
        <v>21</v>
      </c>
      <c r="AG8" s="55">
        <v>22</v>
      </c>
      <c r="AH8" s="55">
        <v>33</v>
      </c>
    </row>
    <row r="9" spans="1:27" ht="19.5" customHeight="1" thickBot="1">
      <c r="A9" s="117" t="s">
        <v>64</v>
      </c>
      <c r="B9" s="118"/>
      <c r="C9" s="80"/>
      <c r="D9" s="82" t="s">
        <v>2</v>
      </c>
      <c r="E9" s="108" t="s">
        <v>2</v>
      </c>
      <c r="F9" s="100"/>
      <c r="G9" s="102"/>
      <c r="H9" s="115" t="s">
        <v>55</v>
      </c>
      <c r="I9" s="115" t="s">
        <v>57</v>
      </c>
      <c r="J9" s="115" t="s">
        <v>58</v>
      </c>
      <c r="K9" s="78" t="s">
        <v>4</v>
      </c>
      <c r="L9" s="78" t="s">
        <v>4</v>
      </c>
      <c r="M9" s="94"/>
      <c r="N9" s="116" t="s">
        <v>61</v>
      </c>
      <c r="P9" s="6" t="s">
        <v>3</v>
      </c>
      <c r="Q9" s="6" t="s">
        <v>11</v>
      </c>
      <c r="R9" s="6" t="s">
        <v>13</v>
      </c>
      <c r="S9" s="49" t="s">
        <v>2</v>
      </c>
      <c r="T9" s="6" t="s">
        <v>1</v>
      </c>
      <c r="U9" s="6" t="s">
        <v>3</v>
      </c>
      <c r="W9" s="55">
        <v>0</v>
      </c>
      <c r="X9" s="6">
        <v>0</v>
      </c>
      <c r="Y9" s="6">
        <v>0</v>
      </c>
      <c r="Z9" s="6">
        <v>0</v>
      </c>
      <c r="AA9" s="6">
        <v>0</v>
      </c>
    </row>
    <row r="10" spans="1:34" ht="17.25" customHeight="1">
      <c r="A10" s="84"/>
      <c r="B10" s="85"/>
      <c r="C10" s="10"/>
      <c r="D10" s="10"/>
      <c r="E10" s="11"/>
      <c r="F10" s="70">
        <f>IF(R10=1,INDEX(X$9:AA$25,Q10,P10),IF(R10=2,INDEX($X$29:$AA$44,Q10,P10),IF(R10=3,INDEX($X$48:$AA$64,Q10,P10),IF(R10=4,INDEX($X$68:$AA$84,Q10,P10),INDEX($X$88:$AA$104,Q10,P10)))))</f>
        <v>608</v>
      </c>
      <c r="G10" s="46">
        <f>IF(Q10=1," ",IF(ISNUMBER(I10),INDEX($X$2:$AB$4,S10,R10)*N10," "))</f>
        <v>704</v>
      </c>
      <c r="H10" s="8">
        <v>90</v>
      </c>
      <c r="I10" s="31">
        <f>IF(Q10=1," ",INDEX($S$2:$U$6,R10,S10))</f>
        <v>430</v>
      </c>
      <c r="J10" s="32">
        <f>IF(Q10=1," ",IF(ISNUMBER(I10),IF(S10=3,$G$6*N10,$G$5*N10)," "))</f>
        <v>648</v>
      </c>
      <c r="K10" s="33" t="str">
        <f>IF(Q10=1," ",IF(ISNUMBER(I10),IF(S10=1,"SOLAR",IF(S10=2,"ORION","EKONOMIK"))," "))</f>
        <v>SOLAR</v>
      </c>
      <c r="L10" s="34">
        <f>IF(I10=300,285,IF(I10=430,350,IF(I10=580,500,IF(I10=680,600,IF(I10=780,700," ")))))</f>
        <v>350</v>
      </c>
      <c r="M10" s="35" t="str">
        <f>K10&amp;" "&amp;L10</f>
        <v>SOLAR 350</v>
      </c>
      <c r="N10" s="111">
        <f>IF($Q10=1," ",IF(ISNUMBER($I10),EVEN($F10/INDEX($X$2:$AB$4,$S10,R10)-0.85)," "))</f>
        <v>8</v>
      </c>
      <c r="P10" s="6">
        <v>3</v>
      </c>
      <c r="Q10" s="6">
        <v>3</v>
      </c>
      <c r="R10" s="6">
        <v>2</v>
      </c>
      <c r="S10" s="6">
        <v>1</v>
      </c>
      <c r="T10" s="6">
        <v>88</v>
      </c>
      <c r="U10" s="6" t="s">
        <v>15</v>
      </c>
      <c r="W10" s="55">
        <v>400</v>
      </c>
      <c r="X10" s="6">
        <v>222</v>
      </c>
      <c r="Y10" s="6">
        <v>298</v>
      </c>
      <c r="Z10" s="6">
        <v>386</v>
      </c>
      <c r="AA10" s="6">
        <v>552</v>
      </c>
      <c r="AD10" s="76">
        <v>300</v>
      </c>
      <c r="AE10" s="75">
        <v>222</v>
      </c>
      <c r="AF10" s="75">
        <v>298</v>
      </c>
      <c r="AG10" s="73" t="str">
        <f aca="true" t="shared" si="0" ref="AG10:AG25">IF(Y10=AF10,"-","POZOR")</f>
        <v>-</v>
      </c>
      <c r="AH10" s="73"/>
    </row>
    <row r="11" spans="1:34" ht="16.5" customHeight="1">
      <c r="A11" s="86"/>
      <c r="B11" s="87"/>
      <c r="C11" s="12"/>
      <c r="D11" s="12"/>
      <c r="E11" s="13"/>
      <c r="F11" s="68">
        <f>IF(R11=1,INDEX(X$9:AA$25,Q11,P11),IF(R11=2,INDEX($X$29:$AA$44,Q11,P11),IF(R11=3,INDEX($X$48:$AA$64,Q11,P11),IF(R11=4,INDEX($X$68:$AA$84,Q11,P11),INDEX($X$88:$AA$104,Q11,P11)))))</f>
        <v>0</v>
      </c>
      <c r="G11" s="47" t="str">
        <f>IF(Q11=1," ",IF(ISNUMBER(I11),INDEX($X$2:$AB$4,S11,R11)*N11," "))</f>
        <v> </v>
      </c>
      <c r="H11" s="9">
        <v>90</v>
      </c>
      <c r="I11" s="36" t="str">
        <f aca="true" t="shared" si="1" ref="I11:I20">IF(Q11=1," ",INDEX($S$2:$U$6,R11,S11))</f>
        <v> </v>
      </c>
      <c r="J11" s="36" t="str">
        <f>IF(Q11=1," ",IF(ISNUMBER(I11),IF(S11=3,$G$6*N11,$G$5*N11)," "))</f>
        <v> </v>
      </c>
      <c r="K11" s="37" t="str">
        <f>IF(Q11=1," ",IF(ISNUMBER(I11),IF(S11=1,"SOLAR",IF(S11=2,"ORION","EKONOMIK"))," "))</f>
        <v> </v>
      </c>
      <c r="L11" s="38" t="str">
        <f aca="true" t="shared" si="2" ref="L11:L20">IF(I11=300,285,IF(I11=430,350,IF(I11=580,500,IF(I11=680,600,IF(I11=780,700," ")))))</f>
        <v> </v>
      </c>
      <c r="M11" s="39" t="str">
        <f aca="true" t="shared" si="3" ref="M11:M20">K11&amp;" "&amp;L11</f>
        <v>   </v>
      </c>
      <c r="N11" s="112" t="str">
        <f>IF($Q11=1," ",IF(ISNUMBER($I11),EVEN($F11/INDEX($X$2:$AB$4,$S11,R11)-0.85)," "))</f>
        <v> </v>
      </c>
      <c r="P11" s="6">
        <v>2</v>
      </c>
      <c r="Q11" s="6">
        <v>1</v>
      </c>
      <c r="R11" s="6">
        <v>4</v>
      </c>
      <c r="S11" s="6">
        <v>1</v>
      </c>
      <c r="T11" s="6">
        <v>116</v>
      </c>
      <c r="U11" s="6" t="s">
        <v>16</v>
      </c>
      <c r="W11" s="55">
        <v>500</v>
      </c>
      <c r="X11" s="6">
        <v>277</v>
      </c>
      <c r="Y11" s="6">
        <v>373</v>
      </c>
      <c r="Z11" s="6">
        <v>483</v>
      </c>
      <c r="AA11" s="6">
        <v>690</v>
      </c>
      <c r="AD11" s="76">
        <v>300</v>
      </c>
      <c r="AE11" s="75">
        <v>277</v>
      </c>
      <c r="AF11" s="75">
        <v>373</v>
      </c>
      <c r="AG11" s="73" t="str">
        <f t="shared" si="0"/>
        <v>-</v>
      </c>
      <c r="AH11" s="73"/>
    </row>
    <row r="12" spans="1:34" ht="16.5" customHeight="1">
      <c r="A12" s="86"/>
      <c r="B12" s="87"/>
      <c r="C12" s="12"/>
      <c r="D12" s="12"/>
      <c r="E12" s="13"/>
      <c r="F12" s="68">
        <f>IF(R12=1,INDEX(X$9:AA$25,Q12,P12),IF(R12=2,INDEX($X$29:$AA$44,Q12,P12),IF(R12=3,INDEX($X$48:$AA$64,Q12,P12),IF(R12=4,INDEX($X$68:$AA$84,Q12,P12),INDEX($X$88:$AA$104,Q12,P12)))))</f>
        <v>0</v>
      </c>
      <c r="G12" s="47" t="str">
        <f>IF(Q12=1," ",IF(ISNUMBER(I12),INDEX($X$2:$AB$4,S12,R12)*N12," "))</f>
        <v> </v>
      </c>
      <c r="H12" s="9">
        <v>80</v>
      </c>
      <c r="I12" s="36" t="str">
        <f t="shared" si="1"/>
        <v> </v>
      </c>
      <c r="J12" s="36" t="str">
        <f>IF(Q12=1," ",IF(ISNUMBER(I12),IF(S12=3,$G$6*N12,$G$5*N12)," "))</f>
        <v> </v>
      </c>
      <c r="K12" s="37" t="str">
        <f>IF(Q12=1," ",IF(ISNUMBER(I12),IF(S12=1,"SOLAR",IF(S12=2,"ORION","EKONOMIK"))," "))</f>
        <v> </v>
      </c>
      <c r="L12" s="38" t="str">
        <f t="shared" si="2"/>
        <v> </v>
      </c>
      <c r="M12" s="39" t="str">
        <f t="shared" si="3"/>
        <v>   </v>
      </c>
      <c r="N12" s="112" t="str">
        <f>IF($Q12=1," ",IF(ISNUMBER($I12),EVEN($F12/INDEX($X$2:$AB$4,$S12,R12)-0.85)," "))</f>
        <v> </v>
      </c>
      <c r="P12" s="6">
        <v>2</v>
      </c>
      <c r="Q12" s="6">
        <v>1</v>
      </c>
      <c r="R12" s="6">
        <v>4</v>
      </c>
      <c r="S12" s="6">
        <v>1</v>
      </c>
      <c r="T12" s="6">
        <v>132</v>
      </c>
      <c r="U12" s="6" t="s">
        <v>17</v>
      </c>
      <c r="W12" s="55">
        <v>600</v>
      </c>
      <c r="X12" s="6">
        <v>332</v>
      </c>
      <c r="Y12" s="6">
        <v>447</v>
      </c>
      <c r="Z12" s="6">
        <v>580</v>
      </c>
      <c r="AA12" s="6">
        <v>827</v>
      </c>
      <c r="AD12" s="76">
        <v>300</v>
      </c>
      <c r="AE12" s="75">
        <v>332</v>
      </c>
      <c r="AF12" s="75">
        <v>447</v>
      </c>
      <c r="AG12" s="73" t="str">
        <f t="shared" si="0"/>
        <v>-</v>
      </c>
      <c r="AH12" s="73"/>
    </row>
    <row r="13" spans="1:34" ht="16.5" customHeight="1">
      <c r="A13" s="86"/>
      <c r="B13" s="87"/>
      <c r="C13" s="12"/>
      <c r="D13" s="12"/>
      <c r="E13" s="13"/>
      <c r="F13" s="68">
        <f>IF(R13=1,INDEX(X$9:AA$25,Q13,P13),IF(R13=2,INDEX($X$29:$AA$44,Q13,P13),IF(R13=3,INDEX($X$48:$AA$64,Q13,P13),IF(R13=4,INDEX($X$68:$AA$84,Q13,P13),INDEX($X$88:$AA$104,Q13,P13)))))</f>
        <v>0</v>
      </c>
      <c r="G13" s="47" t="str">
        <f>IF(Q13=1," ",IF(ISNUMBER(I13),INDEX($X$2:$AB$4,S13,R13)*N13," "))</f>
        <v> </v>
      </c>
      <c r="H13" s="9">
        <v>90</v>
      </c>
      <c r="I13" s="36" t="str">
        <f t="shared" si="1"/>
        <v> </v>
      </c>
      <c r="J13" s="36" t="str">
        <f>IF(Q13=1," ",IF(ISNUMBER(I13),IF(S13=3,$G$6*N13,$G$5*N13)," "))</f>
        <v> </v>
      </c>
      <c r="K13" s="37" t="str">
        <f>IF(Q13=1," ",IF(ISNUMBER(I13),IF(S13=1,"SOLAR",IF(S13=2,"ORION","EKONOMIK"))," "))</f>
        <v> </v>
      </c>
      <c r="L13" s="38" t="str">
        <f t="shared" si="2"/>
        <v> </v>
      </c>
      <c r="M13" s="39" t="str">
        <f t="shared" si="3"/>
        <v>   </v>
      </c>
      <c r="N13" s="112" t="str">
        <f>IF($Q13=1," ",IF(ISNUMBER($I13),EVEN($F13/INDEX($X$2:$AB$4,$S13,R13)-0.85)," "))</f>
        <v> </v>
      </c>
      <c r="P13" s="6">
        <v>2</v>
      </c>
      <c r="Q13" s="6">
        <v>1</v>
      </c>
      <c r="R13" s="6">
        <v>4</v>
      </c>
      <c r="S13" s="6">
        <v>1</v>
      </c>
      <c r="T13" s="6">
        <v>149</v>
      </c>
      <c r="U13" s="6" t="s">
        <v>18</v>
      </c>
      <c r="W13" s="55">
        <v>700</v>
      </c>
      <c r="X13" s="6">
        <v>388</v>
      </c>
      <c r="Y13" s="6">
        <v>522</v>
      </c>
      <c r="Z13" s="6">
        <v>676</v>
      </c>
      <c r="AA13" s="6">
        <v>965</v>
      </c>
      <c r="AD13" s="76">
        <v>300</v>
      </c>
      <c r="AE13" s="75">
        <v>388</v>
      </c>
      <c r="AF13" s="75">
        <v>522</v>
      </c>
      <c r="AG13" s="73" t="str">
        <f t="shared" si="0"/>
        <v>-</v>
      </c>
      <c r="AH13" s="73"/>
    </row>
    <row r="14" spans="1:34" ht="16.5" customHeight="1">
      <c r="A14" s="86"/>
      <c r="B14" s="87"/>
      <c r="C14" s="12"/>
      <c r="D14" s="12"/>
      <c r="E14" s="13"/>
      <c r="F14" s="68">
        <f>IF(R14=1,INDEX(X$9:AA$25,Q14,P14),IF(R14=2,INDEX($X$29:$AA$44,Q14,P14),IF(R14=3,INDEX($X$48:$AA$64,Q14,P14),IF(R14=4,INDEX($X$68:$AA$84,Q14,P14),INDEX($X$88:$AA$104,Q14,P14)))))</f>
        <v>0</v>
      </c>
      <c r="G14" s="47" t="str">
        <f>IF(Q14=1," ",IF(ISNUMBER(I14),INDEX($X$2:$AB$4,S14,R14)*N14," "))</f>
        <v> </v>
      </c>
      <c r="H14" s="9"/>
      <c r="I14" s="36" t="str">
        <f t="shared" si="1"/>
        <v> </v>
      </c>
      <c r="J14" s="36" t="str">
        <f>IF(Q14=1," ",IF(ISNUMBER(I14),IF(S14=3,$G$6*N14,$G$5*N14)," "))</f>
        <v> </v>
      </c>
      <c r="K14" s="37" t="str">
        <f>IF(Q14=1," ",IF(ISNUMBER(I14),IF(S14=1,"SOLAR",IF(S14=2,"ORION","EKONOMIK"))," "))</f>
        <v> </v>
      </c>
      <c r="L14" s="38" t="str">
        <f t="shared" si="2"/>
        <v> </v>
      </c>
      <c r="M14" s="39" t="str">
        <f t="shared" si="3"/>
        <v>   </v>
      </c>
      <c r="N14" s="112" t="str">
        <f>IF($Q14=1," ",IF(ISNUMBER($I14),EVEN($F14/INDEX($X$2:$AB$4,$S14,R14)-0.85)," "))</f>
        <v> </v>
      </c>
      <c r="P14" s="6">
        <v>2</v>
      </c>
      <c r="Q14" s="6">
        <v>1</v>
      </c>
      <c r="R14" s="6">
        <v>4</v>
      </c>
      <c r="S14" s="6">
        <v>1</v>
      </c>
      <c r="T14" s="6">
        <v>90</v>
      </c>
      <c r="U14" s="6" t="s">
        <v>19</v>
      </c>
      <c r="W14" s="55">
        <v>800</v>
      </c>
      <c r="X14" s="6">
        <v>443</v>
      </c>
      <c r="Y14" s="6">
        <v>596</v>
      </c>
      <c r="Z14" s="6">
        <v>773</v>
      </c>
      <c r="AA14" s="6">
        <v>1103</v>
      </c>
      <c r="AD14" s="76">
        <v>300</v>
      </c>
      <c r="AE14" s="75">
        <v>443</v>
      </c>
      <c r="AF14" s="75">
        <v>596</v>
      </c>
      <c r="AG14" s="73" t="str">
        <f t="shared" si="0"/>
        <v>-</v>
      </c>
      <c r="AH14" s="73"/>
    </row>
    <row r="15" spans="1:34" ht="16.5" customHeight="1">
      <c r="A15" s="86"/>
      <c r="B15" s="87"/>
      <c r="C15" s="12"/>
      <c r="D15" s="12"/>
      <c r="E15" s="13"/>
      <c r="F15" s="68">
        <f>IF(R15=1,INDEX(X$9:AA$25,Q15,P15),IF(R15=2,INDEX($X$29:$AA$44,Q15,P15),IF(R15=3,INDEX($X$48:$AA$64,Q15,P15),IF(R15=4,INDEX($X$68:$AA$84,Q15,P15),INDEX($X$88:$AA$104,Q15,P15)))))</f>
        <v>0</v>
      </c>
      <c r="G15" s="47" t="str">
        <f>IF(Q15=1," ",IF(ISNUMBER(I15),INDEX($X$2:$AB$4,S15,R15)*N15," "))</f>
        <v> </v>
      </c>
      <c r="H15" s="9"/>
      <c r="I15" s="40" t="str">
        <f t="shared" si="1"/>
        <v> </v>
      </c>
      <c r="J15" s="41" t="str">
        <f>IF(Q15=1," ",IF(ISNUMBER(I15),IF(S15=3,$G$6*N15,$G$5*N15)," "))</f>
        <v> </v>
      </c>
      <c r="K15" s="37" t="str">
        <f>IF(Q15=1," ",IF(ISNUMBER(I15),IF(S15=1,"SOLAR",IF(S15=2,"ORION","EKONOMIK"))," "))</f>
        <v> </v>
      </c>
      <c r="L15" s="38" t="str">
        <f t="shared" si="2"/>
        <v> </v>
      </c>
      <c r="M15" s="39" t="str">
        <f t="shared" si="3"/>
        <v>   </v>
      </c>
      <c r="N15" s="112" t="str">
        <f>IF($Q15=1," ",IF(ISNUMBER($I15),EVEN($F15/INDEX($X$2:$AB$4,$S15,R15)-0.85)," "))</f>
        <v> </v>
      </c>
      <c r="P15" s="6">
        <v>2</v>
      </c>
      <c r="Q15" s="6">
        <v>1</v>
      </c>
      <c r="R15" s="6">
        <v>4</v>
      </c>
      <c r="S15" s="6">
        <v>1</v>
      </c>
      <c r="T15" s="6">
        <v>128</v>
      </c>
      <c r="U15" s="6" t="s">
        <v>20</v>
      </c>
      <c r="W15" s="55">
        <v>900</v>
      </c>
      <c r="X15" s="6">
        <v>499</v>
      </c>
      <c r="Y15" s="6">
        <v>671</v>
      </c>
      <c r="Z15" s="6">
        <v>869</v>
      </c>
      <c r="AA15" s="6">
        <v>1241</v>
      </c>
      <c r="AD15" s="76">
        <v>300</v>
      </c>
      <c r="AE15" s="75">
        <v>499</v>
      </c>
      <c r="AF15" s="75">
        <v>671</v>
      </c>
      <c r="AG15" s="73" t="str">
        <f t="shared" si="0"/>
        <v>-</v>
      </c>
      <c r="AH15" s="73"/>
    </row>
    <row r="16" spans="1:34" ht="16.5" customHeight="1">
      <c r="A16" s="86"/>
      <c r="B16" s="87"/>
      <c r="C16" s="12"/>
      <c r="D16" s="12"/>
      <c r="E16" s="13"/>
      <c r="F16" s="68">
        <f>IF(R16=1,INDEX(X$9:AA$25,Q16,P16),IF(R16=2,INDEX($X$29:$AA$44,Q16,P16),IF(R16=3,INDEX($X$48:$AA$64,Q16,P16),IF(R16=4,INDEX($X$68:$AA$84,Q16,P16),INDEX($X$88:$AA$104,Q16,P16)))))</f>
        <v>0</v>
      </c>
      <c r="G16" s="47" t="str">
        <f>IF(Q16=1," ",IF(ISNUMBER(I16),INDEX($X$2:$AB$4,S16,R16)*N16," "))</f>
        <v> </v>
      </c>
      <c r="H16" s="9"/>
      <c r="I16" s="36" t="str">
        <f t="shared" si="1"/>
        <v> </v>
      </c>
      <c r="J16" s="36" t="str">
        <f>IF(Q16=1," ",IF(ISNUMBER(I16),IF(S16=3,$G$6*N16,$G$5*N16)," "))</f>
        <v> </v>
      </c>
      <c r="K16" s="37" t="str">
        <f>IF(Q16=1," ",IF(ISNUMBER(I16),IF(S16=1,"SOLAR",IF(S16=2,"ORION","EKONOMIK"))," "))</f>
        <v> </v>
      </c>
      <c r="L16" s="38" t="str">
        <f t="shared" si="2"/>
        <v> </v>
      </c>
      <c r="M16" s="39" t="str">
        <f t="shared" si="3"/>
        <v>   </v>
      </c>
      <c r="N16" s="112" t="str">
        <f>IF($Q16=1," ",IF(ISNUMBER($I16),EVEN($F16/INDEX($X$2:$AB$4,$S16,R16)-0.85)," "))</f>
        <v> </v>
      </c>
      <c r="P16" s="6">
        <v>2</v>
      </c>
      <c r="Q16" s="6">
        <v>1</v>
      </c>
      <c r="R16" s="6">
        <v>4</v>
      </c>
      <c r="S16" s="6">
        <v>1</v>
      </c>
      <c r="T16" s="6">
        <v>145</v>
      </c>
      <c r="U16" s="6" t="s">
        <v>21</v>
      </c>
      <c r="W16" s="55">
        <v>1000</v>
      </c>
      <c r="X16" s="6">
        <v>554</v>
      </c>
      <c r="Y16" s="6">
        <v>745</v>
      </c>
      <c r="Z16" s="6">
        <v>966</v>
      </c>
      <c r="AA16" s="6">
        <v>1379</v>
      </c>
      <c r="AD16" s="76">
        <v>300</v>
      </c>
      <c r="AE16" s="75">
        <v>554</v>
      </c>
      <c r="AF16" s="75">
        <v>745</v>
      </c>
      <c r="AG16" s="73" t="str">
        <f t="shared" si="0"/>
        <v>-</v>
      </c>
      <c r="AH16" s="73"/>
    </row>
    <row r="17" spans="1:34" ht="16.5" customHeight="1">
      <c r="A17" s="86"/>
      <c r="B17" s="87"/>
      <c r="C17" s="12"/>
      <c r="D17" s="12"/>
      <c r="E17" s="13"/>
      <c r="F17" s="68">
        <f>IF(R17=1,INDEX(X$9:AA$25,Q17,P17),IF(R17=2,INDEX($X$29:$AA$44,Q17,P17),IF(R17=3,INDEX($X$48:$AA$64,Q17,P17),IF(R17=4,INDEX($X$68:$AA$84,Q17,P17),INDEX($X$88:$AA$104,Q17,P17)))))</f>
        <v>0</v>
      </c>
      <c r="G17" s="47" t="str">
        <f>IF(Q17=1," ",IF(ISNUMBER(I17),INDEX($X$2:$AB$4,S17,R17)*N17," "))</f>
        <v> </v>
      </c>
      <c r="H17" s="9"/>
      <c r="I17" s="36" t="str">
        <f t="shared" si="1"/>
        <v> </v>
      </c>
      <c r="J17" s="36" t="str">
        <f>IF(Q17=1," ",IF(ISNUMBER(I17),IF(S17=3,$G$6*N17,$G$5*N17)," "))</f>
        <v> </v>
      </c>
      <c r="K17" s="37" t="str">
        <f>IF(Q17=1," ",IF(ISNUMBER(I17),IF(S17=1,"SOLAR",IF(S17=2,"ORION","EKONOMIK"))," "))</f>
        <v> </v>
      </c>
      <c r="L17" s="38" t="str">
        <f t="shared" si="2"/>
        <v> </v>
      </c>
      <c r="M17" s="39" t="str">
        <f t="shared" si="3"/>
        <v>   </v>
      </c>
      <c r="N17" s="112" t="str">
        <f>IF($Q17=1," ",IF(ISNUMBER($I17),EVEN($F17/INDEX($X$2:$AB$4,$S17,R17)-0.85)," "))</f>
        <v> </v>
      </c>
      <c r="P17" s="6">
        <v>2</v>
      </c>
      <c r="Q17" s="6">
        <v>1</v>
      </c>
      <c r="R17" s="6">
        <v>4</v>
      </c>
      <c r="S17" s="6">
        <v>1</v>
      </c>
      <c r="T17" s="6">
        <v>70</v>
      </c>
      <c r="U17" s="6" t="s">
        <v>14</v>
      </c>
      <c r="W17" s="55">
        <v>1100</v>
      </c>
      <c r="X17" s="6">
        <v>609</v>
      </c>
      <c r="Y17" s="6">
        <v>820</v>
      </c>
      <c r="Z17" s="6">
        <v>1063</v>
      </c>
      <c r="AA17" s="6">
        <v>1517</v>
      </c>
      <c r="AD17" s="76">
        <v>300</v>
      </c>
      <c r="AE17" s="75">
        <v>609</v>
      </c>
      <c r="AF17" s="75">
        <v>820</v>
      </c>
      <c r="AG17" s="73" t="str">
        <f t="shared" si="0"/>
        <v>-</v>
      </c>
      <c r="AH17" s="73"/>
    </row>
    <row r="18" spans="1:34" ht="16.5" customHeight="1">
      <c r="A18" s="86"/>
      <c r="B18" s="87"/>
      <c r="C18" s="12"/>
      <c r="D18" s="12"/>
      <c r="E18" s="13"/>
      <c r="F18" s="68">
        <f>IF(R18=1,INDEX(X$9:AA$25,Q18,P18),IF(R18=2,INDEX($X$29:$AA$44,Q18,P18),IF(R18=3,INDEX($X$48:$AA$64,Q18,P18),IF(R18=4,INDEX($X$68:$AA$84,Q18,P18),INDEX($X$88:$AA$104,Q18,P18)))))</f>
        <v>0</v>
      </c>
      <c r="G18" s="47" t="str">
        <f>IF(Q18=1," ",IF(ISNUMBER(I18),INDEX($X$2:$AB$4,S18,R18)*N18," "))</f>
        <v> </v>
      </c>
      <c r="H18" s="9"/>
      <c r="I18" s="36" t="str">
        <f t="shared" si="1"/>
        <v> </v>
      </c>
      <c r="J18" s="36" t="str">
        <f>IF(Q18=1," ",IF(ISNUMBER(I18),IF(S18=3,$G$6*N18,$G$5*N18)," "))</f>
        <v> </v>
      </c>
      <c r="K18" s="37" t="str">
        <f>IF(Q18=1," ",IF(ISNUMBER(I18),IF(S18=1,"SOLAR",IF(S18=2,"ORION","EKONOMIK"))," "))</f>
        <v> </v>
      </c>
      <c r="L18" s="38" t="str">
        <f t="shared" si="2"/>
        <v> </v>
      </c>
      <c r="M18" s="39" t="str">
        <f t="shared" si="3"/>
        <v>   </v>
      </c>
      <c r="N18" s="112" t="str">
        <f>IF($Q18=1," ",IF(ISNUMBER($I18),EVEN($F18/INDEX($X$2:$AB$4,$S18,R18)-0.85)," "))</f>
        <v> </v>
      </c>
      <c r="P18" s="6">
        <v>2</v>
      </c>
      <c r="Q18" s="6">
        <v>1</v>
      </c>
      <c r="R18" s="6">
        <v>4</v>
      </c>
      <c r="S18" s="6">
        <v>1</v>
      </c>
      <c r="W18" s="55">
        <v>1200</v>
      </c>
      <c r="X18" s="6">
        <v>665</v>
      </c>
      <c r="Y18" s="6">
        <v>894</v>
      </c>
      <c r="Z18" s="6">
        <v>1159</v>
      </c>
      <c r="AA18" s="6">
        <v>1655</v>
      </c>
      <c r="AD18" s="76">
        <v>300</v>
      </c>
      <c r="AE18" s="75">
        <v>665</v>
      </c>
      <c r="AF18" s="75">
        <v>894</v>
      </c>
      <c r="AG18" s="73" t="str">
        <f t="shared" si="0"/>
        <v>-</v>
      </c>
      <c r="AH18" s="73"/>
    </row>
    <row r="19" spans="1:34" ht="16.5" customHeight="1">
      <c r="A19" s="86"/>
      <c r="B19" s="87"/>
      <c r="C19" s="12"/>
      <c r="D19" s="12"/>
      <c r="E19" s="13"/>
      <c r="F19" s="68">
        <f>IF(R19=1,INDEX(X$9:AA$25,Q19,P19),IF(R19=2,INDEX($X$29:$AA$44,Q19,P19),IF(R19=3,INDEX($X$48:$AA$64,Q19,P19),IF(R19=4,INDEX($X$68:$AA$84,Q19,P19),INDEX($X$88:$AA$104,Q19,P19)))))</f>
        <v>0</v>
      </c>
      <c r="G19" s="47" t="str">
        <f>IF(Q19=1," ",IF(ISNUMBER(I19),INDEX($X$2:$AB$4,S19,R19)*N19," "))</f>
        <v> </v>
      </c>
      <c r="H19" s="9"/>
      <c r="I19" s="36" t="str">
        <f t="shared" si="1"/>
        <v> </v>
      </c>
      <c r="J19" s="36" t="str">
        <f>IF(Q19=1," ",IF(ISNUMBER(I19),IF(S19=3,$G$6*N19,$G$5*N19)," "))</f>
        <v> </v>
      </c>
      <c r="K19" s="37" t="str">
        <f>IF(Q19=1," ",IF(ISNUMBER(I19),IF(S19=1,"SOLAR",IF(S19=2,"ORION","EKONOMIK"))," "))</f>
        <v> </v>
      </c>
      <c r="L19" s="38" t="str">
        <f t="shared" si="2"/>
        <v> </v>
      </c>
      <c r="M19" s="39" t="str">
        <f t="shared" si="3"/>
        <v>   </v>
      </c>
      <c r="N19" s="112" t="str">
        <f>IF($Q19=1," ",IF(ISNUMBER($I19),EVEN($F19/INDEX($X$2:$AB$4,$S19,R19)-0.85)," "))</f>
        <v> </v>
      </c>
      <c r="P19" s="6">
        <v>2</v>
      </c>
      <c r="Q19" s="6">
        <v>1</v>
      </c>
      <c r="R19" s="6">
        <v>4</v>
      </c>
      <c r="S19" s="6">
        <v>1</v>
      </c>
      <c r="W19" s="55">
        <v>1400</v>
      </c>
      <c r="X19" s="6">
        <v>776</v>
      </c>
      <c r="Y19" s="6">
        <v>1043</v>
      </c>
      <c r="Z19" s="6">
        <v>1352</v>
      </c>
      <c r="AA19" s="6">
        <v>1931</v>
      </c>
      <c r="AD19" s="76">
        <v>300</v>
      </c>
      <c r="AE19" s="75">
        <v>776</v>
      </c>
      <c r="AF19" s="75">
        <v>1043</v>
      </c>
      <c r="AG19" s="73" t="str">
        <f t="shared" si="0"/>
        <v>-</v>
      </c>
      <c r="AH19" s="73"/>
    </row>
    <row r="20" spans="1:34" ht="16.5" customHeight="1" thickBot="1">
      <c r="A20" s="88"/>
      <c r="B20" s="89"/>
      <c r="C20" s="17"/>
      <c r="D20" s="17"/>
      <c r="E20" s="18"/>
      <c r="F20" s="69">
        <f>IF(R20=1,INDEX(X$9:AA$25,Q20,P20),IF(R20=2,INDEX($X$29:$AA$44,Q20,P20),IF(R20=3,INDEX($X$48:$AA$64,Q20,P20),IF(R20=4,INDEX($X$68:$AA$84,Q20,P20),INDEX($X$88:$AA$104,Q20,P20)))))</f>
        <v>0</v>
      </c>
      <c r="G20" s="48" t="str">
        <f>IF(Q20=1," ",IF(ISNUMBER(I20),INDEX($X$2:$AB$4,S20,R20)*N20," "))</f>
        <v> </v>
      </c>
      <c r="H20" s="19"/>
      <c r="I20" s="42" t="str">
        <f t="shared" si="1"/>
        <v> </v>
      </c>
      <c r="J20" s="42" t="str">
        <f>IF(Q20=1," ",IF(ISNUMBER(I20),IF(S20=3,$G$6*N20,$G$5*N20)," "))</f>
        <v> </v>
      </c>
      <c r="K20" s="43" t="str">
        <f>IF(Q20=1," ",IF(ISNUMBER(I20),IF(S20=1,"SOLAR",IF(S20=2,"ORION","EKONOMIK"))," "))</f>
        <v> </v>
      </c>
      <c r="L20" s="44" t="str">
        <f t="shared" si="2"/>
        <v> </v>
      </c>
      <c r="M20" s="45" t="str">
        <f t="shared" si="3"/>
        <v>   </v>
      </c>
      <c r="N20" s="113" t="str">
        <f>IF($Q20=1," ",IF(ISNUMBER($I20),EVEN($F20/INDEX($X$2:$AB$4,$S20,R20)-0.85)," "))</f>
        <v> </v>
      </c>
      <c r="P20" s="6">
        <v>2</v>
      </c>
      <c r="Q20" s="6">
        <v>1</v>
      </c>
      <c r="R20" s="6">
        <v>4</v>
      </c>
      <c r="S20" s="6">
        <v>1</v>
      </c>
      <c r="W20" s="55">
        <v>1600</v>
      </c>
      <c r="X20" s="6">
        <v>886</v>
      </c>
      <c r="Y20" s="6">
        <v>1192</v>
      </c>
      <c r="Z20" s="6">
        <v>1546</v>
      </c>
      <c r="AA20" s="6">
        <v>2206</v>
      </c>
      <c r="AD20" s="76">
        <v>300</v>
      </c>
      <c r="AE20" s="75">
        <v>886</v>
      </c>
      <c r="AF20" s="75">
        <v>1192</v>
      </c>
      <c r="AG20" s="73" t="str">
        <f t="shared" si="0"/>
        <v>-</v>
      </c>
      <c r="AH20" s="73"/>
    </row>
    <row r="21" spans="1:34" ht="15" customHeight="1">
      <c r="A21" s="60"/>
      <c r="B21" s="60"/>
      <c r="D21" s="15" t="s">
        <v>12</v>
      </c>
      <c r="E21" s="15" t="s">
        <v>12</v>
      </c>
      <c r="F21" s="16"/>
      <c r="H21" s="15"/>
      <c r="I21" s="16" t="s">
        <v>12</v>
      </c>
      <c r="J21" s="16" t="s">
        <v>12</v>
      </c>
      <c r="W21" s="55">
        <v>1800</v>
      </c>
      <c r="X21" s="6">
        <v>997</v>
      </c>
      <c r="Y21" s="6">
        <v>1341</v>
      </c>
      <c r="Z21" s="6">
        <v>1739</v>
      </c>
      <c r="AA21" s="6">
        <v>2482</v>
      </c>
      <c r="AD21" s="76">
        <v>300</v>
      </c>
      <c r="AE21" s="75">
        <v>997</v>
      </c>
      <c r="AF21" s="75">
        <v>1341</v>
      </c>
      <c r="AG21" s="73" t="str">
        <f t="shared" si="0"/>
        <v>-</v>
      </c>
      <c r="AH21" s="73"/>
    </row>
    <row r="22" spans="1:34" ht="15" customHeight="1" hidden="1">
      <c r="A22" s="2" t="s">
        <v>10</v>
      </c>
      <c r="I22" s="28" t="s">
        <v>82</v>
      </c>
      <c r="J22" s="64"/>
      <c r="K22" s="64"/>
      <c r="L22" s="64"/>
      <c r="P22" s="55"/>
      <c r="W22" s="55">
        <v>2000</v>
      </c>
      <c r="X22" s="6">
        <v>1108</v>
      </c>
      <c r="Y22" s="6">
        <v>1490</v>
      </c>
      <c r="Z22" s="6">
        <v>1932</v>
      </c>
      <c r="AA22" s="6">
        <v>2758</v>
      </c>
      <c r="AD22" s="76">
        <v>300</v>
      </c>
      <c r="AE22" s="75">
        <v>1108</v>
      </c>
      <c r="AF22" s="75">
        <v>1490</v>
      </c>
      <c r="AG22" s="73" t="str">
        <f t="shared" si="0"/>
        <v>-</v>
      </c>
      <c r="AH22" s="73"/>
    </row>
    <row r="23" spans="2:34" ht="15" customHeight="1" hidden="1">
      <c r="B23" s="59" t="s">
        <v>49</v>
      </c>
      <c r="I23" s="61" t="s">
        <v>48</v>
      </c>
      <c r="J23" s="64"/>
      <c r="K23" s="64"/>
      <c r="L23" s="64"/>
      <c r="W23" s="55">
        <v>2300</v>
      </c>
      <c r="X23" s="6">
        <v>1274</v>
      </c>
      <c r="Y23" s="6">
        <v>1714</v>
      </c>
      <c r="Z23" s="6">
        <v>2222</v>
      </c>
      <c r="AA23" s="6">
        <v>3172</v>
      </c>
      <c r="AD23" s="76">
        <v>300</v>
      </c>
      <c r="AE23" s="75">
        <v>1274</v>
      </c>
      <c r="AF23" s="75">
        <v>1714</v>
      </c>
      <c r="AG23" s="73" t="str">
        <f t="shared" si="0"/>
        <v>-</v>
      </c>
      <c r="AH23" s="73"/>
    </row>
    <row r="24" spans="1:34" ht="15" customHeight="1" hidden="1">
      <c r="A24" s="21" t="s">
        <v>36</v>
      </c>
      <c r="B24" s="56" t="s">
        <v>42</v>
      </c>
      <c r="D24" s="2"/>
      <c r="W24" s="55">
        <v>2600</v>
      </c>
      <c r="X24" s="6">
        <v>1440</v>
      </c>
      <c r="Y24" s="6">
        <v>1937</v>
      </c>
      <c r="Z24" s="6">
        <v>2512</v>
      </c>
      <c r="AA24" s="6">
        <v>3585</v>
      </c>
      <c r="AD24" s="76">
        <v>300</v>
      </c>
      <c r="AE24" s="75">
        <v>1440</v>
      </c>
      <c r="AF24" s="75">
        <v>1937</v>
      </c>
      <c r="AG24" s="73" t="str">
        <f t="shared" si="0"/>
        <v>-</v>
      </c>
      <c r="AH24" s="73"/>
    </row>
    <row r="25" spans="1:34" ht="15" customHeight="1" hidden="1">
      <c r="A25" s="3"/>
      <c r="B25" s="56" t="s">
        <v>43</v>
      </c>
      <c r="D25" s="2"/>
      <c r="W25" s="55">
        <v>3000</v>
      </c>
      <c r="X25" s="6">
        <v>1662</v>
      </c>
      <c r="Y25" s="6">
        <v>2235</v>
      </c>
      <c r="Z25" s="6">
        <v>2898</v>
      </c>
      <c r="AA25" s="6">
        <v>4137</v>
      </c>
      <c r="AD25" s="76">
        <v>300</v>
      </c>
      <c r="AE25" s="75">
        <v>1662</v>
      </c>
      <c r="AF25" s="75">
        <v>2235</v>
      </c>
      <c r="AG25" s="73" t="str">
        <f t="shared" si="0"/>
        <v>-</v>
      </c>
      <c r="AH25" s="73"/>
    </row>
    <row r="26" spans="1:31" ht="15" customHeight="1" hidden="1">
      <c r="A26" s="21" t="s">
        <v>37</v>
      </c>
      <c r="B26" s="59" t="s">
        <v>44</v>
      </c>
      <c r="AD26" s="76"/>
      <c r="AE26" s="75"/>
    </row>
    <row r="27" spans="1:31" ht="15" customHeight="1" hidden="1">
      <c r="A27" s="21" t="s">
        <v>38</v>
      </c>
      <c r="B27" s="57" t="s">
        <v>45</v>
      </c>
      <c r="W27" s="54" t="s">
        <v>32</v>
      </c>
      <c r="X27" s="50"/>
      <c r="Y27" s="50"/>
      <c r="Z27" s="50"/>
      <c r="AA27" s="50"/>
      <c r="AB27" s="23"/>
      <c r="AC27" s="23"/>
      <c r="AD27" s="76"/>
      <c r="AE27" s="75"/>
    </row>
    <row r="28" spans="1:31" ht="15" customHeight="1" hidden="1">
      <c r="A28" s="21" t="s">
        <v>47</v>
      </c>
      <c r="B28" s="56" t="s">
        <v>46</v>
      </c>
      <c r="W28" s="6" t="s">
        <v>11</v>
      </c>
      <c r="X28" s="55">
        <v>20</v>
      </c>
      <c r="Y28" s="55">
        <v>21</v>
      </c>
      <c r="Z28" s="55">
        <v>22</v>
      </c>
      <c r="AA28" s="55">
        <v>33</v>
      </c>
      <c r="AD28" s="76"/>
      <c r="AE28" s="75"/>
    </row>
    <row r="29" spans="1:31" ht="12.75">
      <c r="A29" s="119" t="s">
        <v>70</v>
      </c>
      <c r="B29" s="119"/>
      <c r="C29" s="119"/>
      <c r="H29" s="119" t="s">
        <v>81</v>
      </c>
      <c r="I29" s="119"/>
      <c r="J29" s="119"/>
      <c r="K29" s="119"/>
      <c r="L29" s="119"/>
      <c r="M29" s="119"/>
      <c r="N29" s="119"/>
      <c r="W29" s="55">
        <v>0</v>
      </c>
      <c r="X29" s="6">
        <v>0</v>
      </c>
      <c r="Y29" s="6">
        <v>0</v>
      </c>
      <c r="Z29" s="6">
        <v>0</v>
      </c>
      <c r="AA29" s="6">
        <v>0</v>
      </c>
      <c r="AD29" s="76"/>
      <c r="AE29" s="75"/>
    </row>
    <row r="30" spans="1:35" ht="12.75">
      <c r="A30" s="3" t="s">
        <v>5</v>
      </c>
      <c r="B30" s="114" t="s">
        <v>66</v>
      </c>
      <c r="H30" s="3" t="s">
        <v>9</v>
      </c>
      <c r="I30" s="2" t="s">
        <v>71</v>
      </c>
      <c r="J30"/>
      <c r="W30" s="55">
        <v>400</v>
      </c>
      <c r="X30" s="6">
        <v>279</v>
      </c>
      <c r="Y30" s="6">
        <v>375</v>
      </c>
      <c r="Z30" s="6">
        <v>486</v>
      </c>
      <c r="AA30" s="6">
        <v>695</v>
      </c>
      <c r="AD30" s="76">
        <v>400</v>
      </c>
      <c r="AE30" s="75">
        <v>279</v>
      </c>
      <c r="AF30" s="75">
        <v>375</v>
      </c>
      <c r="AG30" s="75">
        <v>486</v>
      </c>
      <c r="AH30" s="75">
        <v>695</v>
      </c>
      <c r="AI30" s="73" t="str">
        <f aca="true" t="shared" si="4" ref="AI30:AI44">IF(AA30=AH30,"-","POZOR")</f>
        <v>-</v>
      </c>
    </row>
    <row r="31" spans="1:35" ht="12.75">
      <c r="A31" s="3" t="s">
        <v>0</v>
      </c>
      <c r="B31" s="26" t="s">
        <v>67</v>
      </c>
      <c r="H31" s="3" t="s">
        <v>27</v>
      </c>
      <c r="I31" s="2" t="s">
        <v>75</v>
      </c>
      <c r="J31"/>
      <c r="W31" s="55">
        <v>500</v>
      </c>
      <c r="X31" s="6">
        <v>349</v>
      </c>
      <c r="Y31" s="6">
        <v>469</v>
      </c>
      <c r="Z31" s="6">
        <v>608</v>
      </c>
      <c r="AA31" s="6">
        <v>869</v>
      </c>
      <c r="AD31" s="76">
        <v>400</v>
      </c>
      <c r="AE31" s="75">
        <v>349</v>
      </c>
      <c r="AF31" s="75">
        <v>469</v>
      </c>
      <c r="AG31" s="75">
        <v>608</v>
      </c>
      <c r="AH31" s="75">
        <v>869</v>
      </c>
      <c r="AI31" s="73" t="str">
        <f t="shared" si="4"/>
        <v>-</v>
      </c>
    </row>
    <row r="32" spans="1:35" ht="12.75">
      <c r="A32" s="3" t="s">
        <v>6</v>
      </c>
      <c r="B32" s="26" t="s">
        <v>68</v>
      </c>
      <c r="D32" s="3"/>
      <c r="H32" s="3" t="s">
        <v>26</v>
      </c>
      <c r="I32" s="2" t="s">
        <v>76</v>
      </c>
      <c r="J32"/>
      <c r="W32" s="55">
        <v>600</v>
      </c>
      <c r="X32" s="6">
        <v>419</v>
      </c>
      <c r="Y32" s="6">
        <v>562</v>
      </c>
      <c r="Z32" s="6">
        <v>730</v>
      </c>
      <c r="AA32" s="6">
        <v>1043</v>
      </c>
      <c r="AD32" s="76">
        <v>400</v>
      </c>
      <c r="AE32" s="75">
        <v>419</v>
      </c>
      <c r="AF32" s="75">
        <v>562</v>
      </c>
      <c r="AG32" s="75">
        <v>730</v>
      </c>
      <c r="AH32" s="75">
        <v>1043</v>
      </c>
      <c r="AI32" s="73" t="str">
        <f t="shared" si="4"/>
        <v>-</v>
      </c>
    </row>
    <row r="33" spans="1:35" ht="12.75">
      <c r="A33" s="3" t="s">
        <v>7</v>
      </c>
      <c r="B33" s="26" t="s">
        <v>69</v>
      </c>
      <c r="H33" s="3" t="s">
        <v>29</v>
      </c>
      <c r="I33" s="2" t="s">
        <v>77</v>
      </c>
      <c r="J33"/>
      <c r="W33" s="55">
        <v>700</v>
      </c>
      <c r="X33" s="6">
        <v>489</v>
      </c>
      <c r="Y33" s="6">
        <v>656</v>
      </c>
      <c r="Z33" s="6">
        <v>851</v>
      </c>
      <c r="AA33" s="6">
        <v>1217</v>
      </c>
      <c r="AD33" s="76">
        <v>400</v>
      </c>
      <c r="AE33" s="75">
        <v>489</v>
      </c>
      <c r="AF33" s="75">
        <v>656</v>
      </c>
      <c r="AG33" s="75">
        <v>851</v>
      </c>
      <c r="AH33" s="75">
        <v>1217</v>
      </c>
      <c r="AI33" s="73" t="str">
        <f t="shared" si="4"/>
        <v>-</v>
      </c>
    </row>
    <row r="34" spans="1:35" ht="12.75">
      <c r="A34" s="3" t="s">
        <v>27</v>
      </c>
      <c r="B34" s="26" t="s">
        <v>73</v>
      </c>
      <c r="D34" s="5"/>
      <c r="H34" s="3" t="s">
        <v>50</v>
      </c>
      <c r="I34" s="2" t="s">
        <v>78</v>
      </c>
      <c r="J34"/>
      <c r="W34" s="55">
        <v>800</v>
      </c>
      <c r="X34" s="6">
        <v>558</v>
      </c>
      <c r="Y34" s="6">
        <v>750</v>
      </c>
      <c r="Z34" s="6">
        <v>973</v>
      </c>
      <c r="AA34" s="6">
        <v>1390</v>
      </c>
      <c r="AD34" s="76">
        <v>400</v>
      </c>
      <c r="AE34" s="75">
        <v>558</v>
      </c>
      <c r="AF34" s="75">
        <v>750</v>
      </c>
      <c r="AG34" s="75">
        <v>973</v>
      </c>
      <c r="AH34" s="75">
        <v>1390</v>
      </c>
      <c r="AI34" s="73" t="str">
        <f t="shared" si="4"/>
        <v>-</v>
      </c>
    </row>
    <row r="35" spans="23:35" ht="12.75">
      <c r="W35" s="55">
        <v>900</v>
      </c>
      <c r="X35" s="6">
        <v>628</v>
      </c>
      <c r="Y35" s="6">
        <v>843</v>
      </c>
      <c r="Z35" s="6">
        <v>1094</v>
      </c>
      <c r="AA35" s="6">
        <v>1564</v>
      </c>
      <c r="AD35" s="76">
        <v>400</v>
      </c>
      <c r="AE35" s="75">
        <v>628</v>
      </c>
      <c r="AF35" s="75">
        <v>843</v>
      </c>
      <c r="AG35" s="75">
        <v>1094</v>
      </c>
      <c r="AH35" s="75">
        <v>1564</v>
      </c>
      <c r="AI35" s="73" t="str">
        <f t="shared" si="4"/>
        <v>-</v>
      </c>
    </row>
    <row r="36" spans="1:35" ht="12.75">
      <c r="A36" s="5" t="s">
        <v>79</v>
      </c>
      <c r="H36" s="3"/>
      <c r="I36" s="2"/>
      <c r="J36"/>
      <c r="W36" s="55">
        <v>1000</v>
      </c>
      <c r="X36" s="6">
        <v>698</v>
      </c>
      <c r="Y36" s="6">
        <v>937</v>
      </c>
      <c r="Z36" s="6">
        <v>1216</v>
      </c>
      <c r="AA36" s="6">
        <v>1738</v>
      </c>
      <c r="AD36" s="76">
        <v>400</v>
      </c>
      <c r="AE36" s="75">
        <v>698</v>
      </c>
      <c r="AF36" s="75">
        <v>937</v>
      </c>
      <c r="AG36" s="75">
        <v>1216</v>
      </c>
      <c r="AH36" s="75">
        <v>1738</v>
      </c>
      <c r="AI36" s="73" t="str">
        <f t="shared" si="4"/>
        <v>-</v>
      </c>
    </row>
    <row r="37" spans="1:35" ht="12.75">
      <c r="A37" s="24" t="s">
        <v>80</v>
      </c>
      <c r="W37" s="55">
        <v>1100</v>
      </c>
      <c r="X37" s="6">
        <v>768</v>
      </c>
      <c r="Y37" s="6">
        <v>1031</v>
      </c>
      <c r="Z37" s="6">
        <v>1338</v>
      </c>
      <c r="AA37" s="6">
        <v>1912</v>
      </c>
      <c r="AD37" s="76">
        <v>400</v>
      </c>
      <c r="AE37" s="75">
        <v>768</v>
      </c>
      <c r="AF37" s="75">
        <v>1031</v>
      </c>
      <c r="AG37" s="75">
        <v>1338</v>
      </c>
      <c r="AH37" s="75">
        <v>1912</v>
      </c>
      <c r="AI37" s="73" t="str">
        <f t="shared" si="4"/>
        <v>-</v>
      </c>
    </row>
    <row r="38" spans="23:35" ht="12.75">
      <c r="W38" s="55">
        <v>1200</v>
      </c>
      <c r="X38" s="6">
        <v>838</v>
      </c>
      <c r="Y38" s="6">
        <v>1124</v>
      </c>
      <c r="Z38" s="6">
        <v>1459</v>
      </c>
      <c r="AA38" s="6">
        <v>2086</v>
      </c>
      <c r="AD38" s="76">
        <v>400</v>
      </c>
      <c r="AE38" s="75">
        <v>838</v>
      </c>
      <c r="AF38" s="75">
        <v>1124</v>
      </c>
      <c r="AG38" s="75">
        <v>1459</v>
      </c>
      <c r="AH38" s="75">
        <v>2086</v>
      </c>
      <c r="AI38" s="73" t="str">
        <f t="shared" si="4"/>
        <v>-</v>
      </c>
    </row>
    <row r="39" spans="23:35" ht="12.75">
      <c r="W39" s="55">
        <v>1600</v>
      </c>
      <c r="X39" s="6">
        <v>1117</v>
      </c>
      <c r="Y39" s="6">
        <v>1499</v>
      </c>
      <c r="Z39" s="6">
        <v>1946</v>
      </c>
      <c r="AA39" s="6">
        <v>2781</v>
      </c>
      <c r="AD39" s="76">
        <v>400</v>
      </c>
      <c r="AE39" s="75">
        <v>1117</v>
      </c>
      <c r="AF39" s="75">
        <v>1499</v>
      </c>
      <c r="AG39" s="75">
        <v>1946</v>
      </c>
      <c r="AH39" s="75">
        <v>2781</v>
      </c>
      <c r="AI39" s="73" t="str">
        <f t="shared" si="4"/>
        <v>-</v>
      </c>
    </row>
    <row r="40" spans="2:35" ht="12.75">
      <c r="B40"/>
      <c r="W40" s="55">
        <v>1800</v>
      </c>
      <c r="X40" s="6">
        <v>1256</v>
      </c>
      <c r="Y40" s="6">
        <v>1687</v>
      </c>
      <c r="Z40" s="6">
        <v>2189</v>
      </c>
      <c r="AA40" s="6">
        <v>3128</v>
      </c>
      <c r="AD40" s="76">
        <v>400</v>
      </c>
      <c r="AE40" s="75">
        <v>1256</v>
      </c>
      <c r="AF40" s="75">
        <v>1687</v>
      </c>
      <c r="AG40" s="75">
        <v>2189</v>
      </c>
      <c r="AH40" s="75">
        <v>3128</v>
      </c>
      <c r="AI40" s="73" t="str">
        <f t="shared" si="4"/>
        <v>-</v>
      </c>
    </row>
    <row r="41" spans="2:35" ht="12.75">
      <c r="B41" s="5"/>
      <c r="W41" s="55">
        <v>2000</v>
      </c>
      <c r="X41" s="6">
        <v>1396</v>
      </c>
      <c r="Y41" s="6">
        <v>1874</v>
      </c>
      <c r="Z41" s="6">
        <v>2432</v>
      </c>
      <c r="AA41" s="6">
        <v>3476</v>
      </c>
      <c r="AD41" s="76">
        <v>400</v>
      </c>
      <c r="AE41" s="75">
        <v>1396</v>
      </c>
      <c r="AF41" s="75">
        <v>1874</v>
      </c>
      <c r="AG41" s="75">
        <v>2432</v>
      </c>
      <c r="AH41" s="75">
        <v>3476</v>
      </c>
      <c r="AI41" s="73" t="str">
        <f t="shared" si="4"/>
        <v>-</v>
      </c>
    </row>
    <row r="42" spans="23:35" ht="12.75">
      <c r="W42" s="55">
        <v>2300</v>
      </c>
      <c r="X42" s="6">
        <v>1605</v>
      </c>
      <c r="Y42" s="6">
        <v>2155</v>
      </c>
      <c r="Z42" s="6">
        <v>2797</v>
      </c>
      <c r="AA42" s="6">
        <v>3997</v>
      </c>
      <c r="AD42" s="76">
        <v>400</v>
      </c>
      <c r="AE42" s="75">
        <v>1605</v>
      </c>
      <c r="AF42" s="75">
        <v>2155</v>
      </c>
      <c r="AG42" s="75">
        <v>2797</v>
      </c>
      <c r="AH42" s="75">
        <v>3997</v>
      </c>
      <c r="AI42" s="73" t="str">
        <f t="shared" si="4"/>
        <v>-</v>
      </c>
    </row>
    <row r="43" spans="23:35" ht="12.75">
      <c r="W43" s="55">
        <v>2600</v>
      </c>
      <c r="X43" s="6">
        <v>1815</v>
      </c>
      <c r="Y43" s="6">
        <v>2436</v>
      </c>
      <c r="Z43" s="6">
        <v>3162</v>
      </c>
      <c r="AA43" s="6">
        <v>4519</v>
      </c>
      <c r="AD43" s="76">
        <v>400</v>
      </c>
      <c r="AE43" s="75">
        <v>1815</v>
      </c>
      <c r="AF43" s="75">
        <v>2436</v>
      </c>
      <c r="AG43" s="75">
        <v>3162</v>
      </c>
      <c r="AH43" s="75">
        <v>4519</v>
      </c>
      <c r="AI43" s="73" t="str">
        <f t="shared" si="4"/>
        <v>-</v>
      </c>
    </row>
    <row r="44" spans="23:35" ht="12.75">
      <c r="W44" s="55">
        <v>3000</v>
      </c>
      <c r="X44" s="6">
        <v>2094</v>
      </c>
      <c r="Y44" s="6">
        <v>2811</v>
      </c>
      <c r="Z44" s="6">
        <v>3648</v>
      </c>
      <c r="AA44" s="6">
        <v>5214</v>
      </c>
      <c r="AD44" s="76">
        <v>400</v>
      </c>
      <c r="AE44" s="75">
        <v>2094</v>
      </c>
      <c r="AF44" s="75">
        <v>2811</v>
      </c>
      <c r="AG44" s="75">
        <v>3648</v>
      </c>
      <c r="AH44" s="75">
        <v>5214</v>
      </c>
      <c r="AI44" s="73" t="str">
        <f t="shared" si="4"/>
        <v>-</v>
      </c>
    </row>
    <row r="45" spans="28:31" ht="12.75">
      <c r="AB45" s="23"/>
      <c r="AC45" s="23"/>
      <c r="AD45" s="76"/>
      <c r="AE45" s="75"/>
    </row>
    <row r="46" spans="23:31" ht="12.75">
      <c r="W46" s="54" t="s">
        <v>33</v>
      </c>
      <c r="X46" s="50"/>
      <c r="Y46" s="50"/>
      <c r="Z46" s="50"/>
      <c r="AA46" s="50"/>
      <c r="AD46" s="76"/>
      <c r="AE46" s="75"/>
    </row>
    <row r="47" spans="23:31" ht="12.75">
      <c r="W47" s="6" t="s">
        <v>11</v>
      </c>
      <c r="X47" s="55">
        <v>20</v>
      </c>
      <c r="Y47" s="55">
        <v>21</v>
      </c>
      <c r="Z47" s="55">
        <v>22</v>
      </c>
      <c r="AA47" s="55">
        <v>33</v>
      </c>
      <c r="AD47" s="76"/>
      <c r="AE47" s="75"/>
    </row>
    <row r="48" spans="23:31" ht="12.75">
      <c r="W48" s="55">
        <v>0</v>
      </c>
      <c r="X48" s="6">
        <v>0</v>
      </c>
      <c r="Y48" s="6">
        <v>0</v>
      </c>
      <c r="Z48" s="6">
        <v>0</v>
      </c>
      <c r="AA48" s="6">
        <v>0</v>
      </c>
      <c r="AD48" s="76"/>
      <c r="AE48" s="75"/>
    </row>
    <row r="49" spans="23:33" ht="12.75">
      <c r="W49" s="55">
        <v>400</v>
      </c>
      <c r="X49" s="6">
        <v>335</v>
      </c>
      <c r="Y49" s="6">
        <v>447</v>
      </c>
      <c r="Z49" s="6">
        <v>581</v>
      </c>
      <c r="AA49" s="6">
        <v>832</v>
      </c>
      <c r="AD49" s="76">
        <v>500</v>
      </c>
      <c r="AE49" s="75">
        <v>335</v>
      </c>
      <c r="AF49" s="75">
        <v>447</v>
      </c>
      <c r="AG49" s="73" t="str">
        <f aca="true" t="shared" si="5" ref="AG49:AG64">IF(Y49=AF49,"-","POZOR")</f>
        <v>-</v>
      </c>
    </row>
    <row r="50" spans="23:33" ht="12.75">
      <c r="W50" s="55">
        <v>500</v>
      </c>
      <c r="X50" s="6">
        <v>419</v>
      </c>
      <c r="Y50" s="6">
        <v>559</v>
      </c>
      <c r="Z50" s="6">
        <v>726</v>
      </c>
      <c r="AA50" s="6">
        <v>1040</v>
      </c>
      <c r="AD50" s="76">
        <v>500</v>
      </c>
      <c r="AE50" s="75">
        <v>419</v>
      </c>
      <c r="AF50" s="75">
        <v>559</v>
      </c>
      <c r="AG50" s="73" t="str">
        <f t="shared" si="5"/>
        <v>-</v>
      </c>
    </row>
    <row r="51" spans="23:33" ht="12.75">
      <c r="W51" s="55">
        <v>600</v>
      </c>
      <c r="X51" s="6">
        <v>503</v>
      </c>
      <c r="Y51" s="6">
        <v>670</v>
      </c>
      <c r="Z51" s="6">
        <v>871</v>
      </c>
      <c r="AA51" s="6">
        <v>1247</v>
      </c>
      <c r="AD51" s="76">
        <v>500</v>
      </c>
      <c r="AE51" s="75">
        <v>503</v>
      </c>
      <c r="AF51" s="75">
        <v>670</v>
      </c>
      <c r="AG51" s="73" t="str">
        <f t="shared" si="5"/>
        <v>-</v>
      </c>
    </row>
    <row r="52" spans="23:33" ht="12.75">
      <c r="W52" s="55">
        <v>700</v>
      </c>
      <c r="X52" s="6">
        <v>587</v>
      </c>
      <c r="Y52" s="6">
        <v>782</v>
      </c>
      <c r="Z52" s="6">
        <v>1016</v>
      </c>
      <c r="AA52" s="6">
        <v>1455</v>
      </c>
      <c r="AD52" s="76">
        <v>500</v>
      </c>
      <c r="AE52" s="75">
        <v>587</v>
      </c>
      <c r="AF52" s="75">
        <v>782</v>
      </c>
      <c r="AG52" s="73" t="str">
        <f t="shared" si="5"/>
        <v>-</v>
      </c>
    </row>
    <row r="53" spans="23:33" ht="12.75">
      <c r="W53" s="55">
        <v>800</v>
      </c>
      <c r="X53" s="6">
        <v>670</v>
      </c>
      <c r="Y53" s="6">
        <v>894</v>
      </c>
      <c r="Z53" s="6">
        <v>1162</v>
      </c>
      <c r="AA53" s="6">
        <v>1663</v>
      </c>
      <c r="AD53" s="76">
        <v>500</v>
      </c>
      <c r="AE53" s="75">
        <v>670</v>
      </c>
      <c r="AF53" s="75">
        <v>894</v>
      </c>
      <c r="AG53" s="73" t="str">
        <f t="shared" si="5"/>
        <v>-</v>
      </c>
    </row>
    <row r="54" spans="23:33" ht="12.75">
      <c r="W54" s="55">
        <v>900</v>
      </c>
      <c r="X54" s="6">
        <v>754</v>
      </c>
      <c r="Y54" s="6">
        <v>1005</v>
      </c>
      <c r="Z54" s="6">
        <v>1307</v>
      </c>
      <c r="AA54" s="6">
        <v>1871</v>
      </c>
      <c r="AD54" s="76">
        <v>500</v>
      </c>
      <c r="AE54" s="75">
        <v>754</v>
      </c>
      <c r="AF54" s="75">
        <v>1005</v>
      </c>
      <c r="AG54" s="73" t="str">
        <f t="shared" si="5"/>
        <v>-</v>
      </c>
    </row>
    <row r="55" spans="23:33" ht="12.75">
      <c r="W55" s="55">
        <v>1000</v>
      </c>
      <c r="X55" s="6">
        <v>838</v>
      </c>
      <c r="Y55" s="6">
        <v>1117</v>
      </c>
      <c r="Z55" s="6">
        <v>1452</v>
      </c>
      <c r="AA55" s="6">
        <v>2079</v>
      </c>
      <c r="AD55" s="76">
        <v>500</v>
      </c>
      <c r="AE55" s="75">
        <v>838</v>
      </c>
      <c r="AF55" s="75">
        <v>1117</v>
      </c>
      <c r="AG55" s="73" t="str">
        <f t="shared" si="5"/>
        <v>-</v>
      </c>
    </row>
    <row r="56" spans="23:33" ht="12.75">
      <c r="W56" s="55">
        <v>1100</v>
      </c>
      <c r="X56" s="6">
        <v>922</v>
      </c>
      <c r="Y56" s="6">
        <v>1229</v>
      </c>
      <c r="Z56" s="6">
        <v>1597</v>
      </c>
      <c r="AA56" s="6">
        <v>2287</v>
      </c>
      <c r="AD56" s="76">
        <v>500</v>
      </c>
      <c r="AE56" s="75">
        <v>922</v>
      </c>
      <c r="AF56" s="75">
        <v>1229</v>
      </c>
      <c r="AG56" s="73" t="str">
        <f t="shared" si="5"/>
        <v>-</v>
      </c>
    </row>
    <row r="57" spans="23:33" ht="12.75">
      <c r="W57" s="55">
        <v>1200</v>
      </c>
      <c r="X57" s="6">
        <v>1006</v>
      </c>
      <c r="Y57" s="6">
        <v>1340</v>
      </c>
      <c r="Z57" s="6">
        <v>1742</v>
      </c>
      <c r="AA57" s="6">
        <v>2495</v>
      </c>
      <c r="AD57" s="76">
        <v>500</v>
      </c>
      <c r="AE57" s="75">
        <v>1006</v>
      </c>
      <c r="AF57" s="75">
        <v>1340</v>
      </c>
      <c r="AG57" s="73" t="str">
        <f t="shared" si="5"/>
        <v>-</v>
      </c>
    </row>
    <row r="58" spans="23:33" ht="12.75">
      <c r="W58" s="55">
        <v>1400</v>
      </c>
      <c r="X58" s="6">
        <v>1173</v>
      </c>
      <c r="Y58" s="6">
        <v>1564</v>
      </c>
      <c r="Z58" s="6">
        <v>2033</v>
      </c>
      <c r="AA58" s="6">
        <v>2911</v>
      </c>
      <c r="AD58" s="76">
        <v>500</v>
      </c>
      <c r="AE58" s="75">
        <v>1173</v>
      </c>
      <c r="AF58" s="75">
        <v>1564</v>
      </c>
      <c r="AG58" s="73" t="str">
        <f t="shared" si="5"/>
        <v>-</v>
      </c>
    </row>
    <row r="59" spans="23:33" ht="12.75">
      <c r="W59" s="55">
        <v>1600</v>
      </c>
      <c r="X59" s="6">
        <v>1341</v>
      </c>
      <c r="Y59" s="6">
        <v>1787</v>
      </c>
      <c r="Z59" s="6">
        <v>2323</v>
      </c>
      <c r="AA59" s="6">
        <v>3326</v>
      </c>
      <c r="AD59" s="76">
        <v>500</v>
      </c>
      <c r="AE59" s="75">
        <v>1341</v>
      </c>
      <c r="AF59" s="75">
        <v>1787</v>
      </c>
      <c r="AG59" s="73" t="str">
        <f t="shared" si="5"/>
        <v>-</v>
      </c>
    </row>
    <row r="60" spans="23:33" ht="12.75">
      <c r="W60" s="55">
        <v>1800</v>
      </c>
      <c r="X60" s="6">
        <v>1508</v>
      </c>
      <c r="Y60" s="6">
        <v>2011</v>
      </c>
      <c r="Z60" s="6">
        <v>2614</v>
      </c>
      <c r="AA60" s="6">
        <v>3742</v>
      </c>
      <c r="AD60" s="76">
        <v>500</v>
      </c>
      <c r="AE60" s="75">
        <v>1508</v>
      </c>
      <c r="AF60" s="75">
        <v>2011</v>
      </c>
      <c r="AG60" s="73" t="str">
        <f t="shared" si="5"/>
        <v>-</v>
      </c>
    </row>
    <row r="61" spans="23:33" ht="12.75">
      <c r="W61" s="55">
        <v>2000</v>
      </c>
      <c r="X61" s="6">
        <v>1676</v>
      </c>
      <c r="Y61" s="6">
        <v>2234</v>
      </c>
      <c r="Z61" s="6">
        <v>2904</v>
      </c>
      <c r="AA61" s="6">
        <v>4158</v>
      </c>
      <c r="AD61" s="76">
        <v>500</v>
      </c>
      <c r="AE61" s="75">
        <v>1676</v>
      </c>
      <c r="AF61" s="75">
        <v>2234</v>
      </c>
      <c r="AG61" s="73" t="str">
        <f t="shared" si="5"/>
        <v>-</v>
      </c>
    </row>
    <row r="62" spans="23:33" ht="12.75">
      <c r="W62" s="55">
        <v>2300</v>
      </c>
      <c r="X62" s="6">
        <v>1927</v>
      </c>
      <c r="Y62" s="6">
        <v>2569</v>
      </c>
      <c r="Z62" s="6">
        <v>3340</v>
      </c>
      <c r="AA62" s="6">
        <v>4782</v>
      </c>
      <c r="AD62" s="76">
        <v>500</v>
      </c>
      <c r="AE62" s="75">
        <v>1927</v>
      </c>
      <c r="AF62" s="75">
        <v>2569</v>
      </c>
      <c r="AG62" s="73" t="str">
        <f t="shared" si="5"/>
        <v>-</v>
      </c>
    </row>
    <row r="63" spans="23:33" ht="12.75">
      <c r="W63" s="55">
        <v>2600</v>
      </c>
      <c r="X63" s="6">
        <v>2179</v>
      </c>
      <c r="Y63" s="6">
        <v>2904</v>
      </c>
      <c r="Z63" s="6">
        <v>3775</v>
      </c>
      <c r="AA63" s="6">
        <v>5405</v>
      </c>
      <c r="AD63" s="76">
        <v>500</v>
      </c>
      <c r="AE63" s="75">
        <v>2179</v>
      </c>
      <c r="AF63" s="75">
        <v>2904</v>
      </c>
      <c r="AG63" s="73" t="str">
        <f t="shared" si="5"/>
        <v>-</v>
      </c>
    </row>
    <row r="64" spans="23:33" ht="12.75">
      <c r="W64" s="55">
        <v>3000</v>
      </c>
      <c r="X64" s="6">
        <v>2514</v>
      </c>
      <c r="Y64" s="6">
        <v>3351</v>
      </c>
      <c r="Z64" s="6">
        <v>4356</v>
      </c>
      <c r="AA64" s="6">
        <v>6237</v>
      </c>
      <c r="AD64" s="76">
        <v>500</v>
      </c>
      <c r="AE64" s="75">
        <v>2514</v>
      </c>
      <c r="AF64" s="75">
        <v>3351</v>
      </c>
      <c r="AG64" s="73" t="str">
        <f t="shared" si="5"/>
        <v>-</v>
      </c>
    </row>
    <row r="65" spans="28:31" ht="12.75">
      <c r="AB65" s="23"/>
      <c r="AC65" s="23"/>
      <c r="AD65" s="76"/>
      <c r="AE65" s="75"/>
    </row>
    <row r="66" spans="23:31" ht="12.75">
      <c r="W66" s="54" t="s">
        <v>34</v>
      </c>
      <c r="X66" s="50"/>
      <c r="Y66" s="50"/>
      <c r="Z66" s="50"/>
      <c r="AA66" s="50"/>
      <c r="AD66" s="76"/>
      <c r="AE66" s="75"/>
    </row>
    <row r="67" spans="23:31" ht="12.75">
      <c r="W67" s="6" t="s">
        <v>11</v>
      </c>
      <c r="X67" s="55">
        <v>20</v>
      </c>
      <c r="Y67" s="55">
        <v>21</v>
      </c>
      <c r="Z67" s="55">
        <v>22</v>
      </c>
      <c r="AA67" s="55">
        <v>33</v>
      </c>
      <c r="AD67" s="76"/>
      <c r="AE67" s="75"/>
    </row>
    <row r="68" spans="23:31" ht="12.75">
      <c r="W68" s="55">
        <v>0</v>
      </c>
      <c r="X68" s="6">
        <v>0</v>
      </c>
      <c r="Y68" s="6">
        <v>0</v>
      </c>
      <c r="Z68" s="6">
        <v>0</v>
      </c>
      <c r="AA68" s="6">
        <v>0</v>
      </c>
      <c r="AD68" s="76"/>
      <c r="AE68" s="75"/>
    </row>
    <row r="69" spans="23:33" ht="12.75">
      <c r="W69" s="55">
        <v>400</v>
      </c>
      <c r="X69" s="6">
        <v>391</v>
      </c>
      <c r="Y69" s="6">
        <v>515</v>
      </c>
      <c r="Z69" s="6">
        <v>672</v>
      </c>
      <c r="AA69" s="6">
        <v>962</v>
      </c>
      <c r="AD69" s="76">
        <v>600</v>
      </c>
      <c r="AE69" s="75">
        <v>391</v>
      </c>
      <c r="AF69" s="75">
        <v>515</v>
      </c>
      <c r="AG69" s="73" t="str">
        <f aca="true" t="shared" si="6" ref="AG69:AG84">IF(Y69=AF69,"-","POZOR")</f>
        <v>-</v>
      </c>
    </row>
    <row r="70" spans="23:33" ht="12.75">
      <c r="W70" s="55">
        <v>500</v>
      </c>
      <c r="X70" s="6">
        <v>489</v>
      </c>
      <c r="Y70" s="6">
        <v>644</v>
      </c>
      <c r="Z70" s="6">
        <v>840</v>
      </c>
      <c r="AA70" s="6">
        <v>1203</v>
      </c>
      <c r="AD70" s="76">
        <v>600</v>
      </c>
      <c r="AE70" s="75">
        <v>489</v>
      </c>
      <c r="AF70" s="75">
        <v>644</v>
      </c>
      <c r="AG70" s="73" t="str">
        <f t="shared" si="6"/>
        <v>-</v>
      </c>
    </row>
    <row r="71" spans="23:33" ht="12.75">
      <c r="W71" s="55">
        <v>600</v>
      </c>
      <c r="X71" s="6">
        <v>587</v>
      </c>
      <c r="Y71" s="6">
        <v>773</v>
      </c>
      <c r="Z71" s="6">
        <v>1007</v>
      </c>
      <c r="AA71" s="6">
        <v>1444</v>
      </c>
      <c r="AD71" s="76">
        <v>600</v>
      </c>
      <c r="AE71" s="75">
        <v>587</v>
      </c>
      <c r="AF71" s="75">
        <v>773</v>
      </c>
      <c r="AG71" s="73" t="str">
        <f t="shared" si="6"/>
        <v>-</v>
      </c>
    </row>
    <row r="72" spans="23:33" ht="12.75">
      <c r="W72" s="55">
        <v>700</v>
      </c>
      <c r="X72" s="6">
        <v>685</v>
      </c>
      <c r="Y72" s="6">
        <v>902</v>
      </c>
      <c r="Z72" s="6">
        <v>1175</v>
      </c>
      <c r="AA72" s="6">
        <v>1684</v>
      </c>
      <c r="AD72" s="76">
        <v>600</v>
      </c>
      <c r="AE72" s="75">
        <v>685</v>
      </c>
      <c r="AF72" s="75">
        <v>902</v>
      </c>
      <c r="AG72" s="73" t="str">
        <f t="shared" si="6"/>
        <v>-</v>
      </c>
    </row>
    <row r="73" spans="23:33" ht="12.75">
      <c r="W73" s="55">
        <v>800</v>
      </c>
      <c r="X73" s="6">
        <v>782</v>
      </c>
      <c r="Y73" s="6">
        <v>1030</v>
      </c>
      <c r="Z73" s="6">
        <v>1343</v>
      </c>
      <c r="AA73" s="6">
        <v>1925</v>
      </c>
      <c r="AD73" s="76">
        <v>600</v>
      </c>
      <c r="AE73" s="75">
        <v>782</v>
      </c>
      <c r="AF73" s="75">
        <v>1030</v>
      </c>
      <c r="AG73" s="73" t="str">
        <f t="shared" si="6"/>
        <v>-</v>
      </c>
    </row>
    <row r="74" spans="23:33" ht="12.75">
      <c r="W74" s="55">
        <v>900</v>
      </c>
      <c r="X74" s="6">
        <v>880</v>
      </c>
      <c r="Y74" s="6">
        <v>1159</v>
      </c>
      <c r="Z74" s="6">
        <v>1511</v>
      </c>
      <c r="AA74" s="6">
        <v>2165</v>
      </c>
      <c r="AD74" s="76">
        <v>600</v>
      </c>
      <c r="AE74" s="75">
        <v>880</v>
      </c>
      <c r="AF74" s="75">
        <v>1159</v>
      </c>
      <c r="AG74" s="73" t="str">
        <f t="shared" si="6"/>
        <v>-</v>
      </c>
    </row>
    <row r="75" spans="23:33" ht="12.75">
      <c r="W75" s="55">
        <v>1000</v>
      </c>
      <c r="X75" s="6">
        <v>978</v>
      </c>
      <c r="Y75" s="6">
        <v>1288</v>
      </c>
      <c r="Z75" s="6">
        <v>1679</v>
      </c>
      <c r="AA75" s="6">
        <v>2406</v>
      </c>
      <c r="AD75" s="76">
        <v>600</v>
      </c>
      <c r="AE75" s="75">
        <v>978</v>
      </c>
      <c r="AF75" s="75">
        <v>1288</v>
      </c>
      <c r="AG75" s="73" t="str">
        <f t="shared" si="6"/>
        <v>-</v>
      </c>
    </row>
    <row r="76" spans="23:33" ht="12.75">
      <c r="W76" s="55">
        <v>1100</v>
      </c>
      <c r="X76" s="6">
        <v>1076</v>
      </c>
      <c r="Y76" s="6">
        <v>1417</v>
      </c>
      <c r="Z76" s="6">
        <v>1847</v>
      </c>
      <c r="AA76" s="6">
        <v>2647</v>
      </c>
      <c r="AD76" s="76">
        <v>600</v>
      </c>
      <c r="AE76" s="75">
        <v>1076</v>
      </c>
      <c r="AF76" s="75">
        <v>1417</v>
      </c>
      <c r="AG76" s="73" t="str">
        <f t="shared" si="6"/>
        <v>-</v>
      </c>
    </row>
    <row r="77" spans="23:33" ht="12.75">
      <c r="W77" s="55">
        <v>1200</v>
      </c>
      <c r="X77" s="6">
        <v>1174</v>
      </c>
      <c r="Y77" s="6">
        <v>1546</v>
      </c>
      <c r="Z77" s="6">
        <v>2015</v>
      </c>
      <c r="AA77" s="6">
        <v>2887</v>
      </c>
      <c r="AD77" s="76">
        <v>600</v>
      </c>
      <c r="AE77" s="75">
        <v>1174</v>
      </c>
      <c r="AF77" s="75">
        <v>1546</v>
      </c>
      <c r="AG77" s="73" t="str">
        <f t="shared" si="6"/>
        <v>-</v>
      </c>
    </row>
    <row r="78" spans="23:33" ht="12.75">
      <c r="W78" s="55">
        <v>1400</v>
      </c>
      <c r="X78" s="6">
        <v>1369</v>
      </c>
      <c r="Y78" s="6">
        <v>1803</v>
      </c>
      <c r="Z78" s="6">
        <v>2351</v>
      </c>
      <c r="AA78" s="6">
        <v>3368</v>
      </c>
      <c r="AD78" s="76">
        <v>600</v>
      </c>
      <c r="AE78" s="75">
        <v>1369</v>
      </c>
      <c r="AF78" s="75">
        <v>1803</v>
      </c>
      <c r="AG78" s="73" t="str">
        <f t="shared" si="6"/>
        <v>-</v>
      </c>
    </row>
    <row r="79" spans="23:33" ht="12.75">
      <c r="W79" s="55">
        <v>1600</v>
      </c>
      <c r="X79" s="6">
        <v>1565</v>
      </c>
      <c r="Y79" s="6">
        <v>2061</v>
      </c>
      <c r="Z79" s="6">
        <v>2686</v>
      </c>
      <c r="AA79" s="6">
        <v>3850</v>
      </c>
      <c r="AD79" s="76">
        <v>600</v>
      </c>
      <c r="AE79" s="75">
        <v>1565</v>
      </c>
      <c r="AF79" s="75">
        <v>2061</v>
      </c>
      <c r="AG79" s="73" t="str">
        <f t="shared" si="6"/>
        <v>-</v>
      </c>
    </row>
    <row r="80" spans="23:33" ht="12.75">
      <c r="W80" s="55">
        <v>1800</v>
      </c>
      <c r="X80" s="6">
        <v>1760</v>
      </c>
      <c r="Y80" s="6">
        <v>2318</v>
      </c>
      <c r="Z80" s="6">
        <v>3022</v>
      </c>
      <c r="AA80" s="6">
        <v>4331</v>
      </c>
      <c r="AD80" s="76">
        <v>600</v>
      </c>
      <c r="AE80" s="75">
        <v>1760</v>
      </c>
      <c r="AF80" s="75">
        <v>2318</v>
      </c>
      <c r="AG80" s="73" t="str">
        <f t="shared" si="6"/>
        <v>-</v>
      </c>
    </row>
    <row r="81" spans="23:33" ht="12.75">
      <c r="W81" s="55">
        <v>2000</v>
      </c>
      <c r="X81" s="6">
        <v>1956</v>
      </c>
      <c r="Y81" s="6">
        <v>2576</v>
      </c>
      <c r="Z81" s="6">
        <v>3358</v>
      </c>
      <c r="AA81" s="6">
        <v>4812</v>
      </c>
      <c r="AD81" s="76">
        <v>600</v>
      </c>
      <c r="AE81" s="75">
        <v>1956</v>
      </c>
      <c r="AF81" s="75">
        <v>2576</v>
      </c>
      <c r="AG81" s="73" t="str">
        <f t="shared" si="6"/>
        <v>-</v>
      </c>
    </row>
    <row r="82" spans="23:33" ht="12.75">
      <c r="W82" s="55">
        <v>2300</v>
      </c>
      <c r="X82" s="6">
        <v>2249</v>
      </c>
      <c r="Y82" s="6">
        <v>2962</v>
      </c>
      <c r="Z82" s="6">
        <v>3862</v>
      </c>
      <c r="AA82" s="6">
        <v>5534</v>
      </c>
      <c r="AD82" s="76">
        <v>600</v>
      </c>
      <c r="AE82" s="75">
        <v>2249</v>
      </c>
      <c r="AF82" s="75">
        <v>2962</v>
      </c>
      <c r="AG82" s="73" t="str">
        <f t="shared" si="6"/>
        <v>-</v>
      </c>
    </row>
    <row r="83" spans="23:33" ht="12.75">
      <c r="W83" s="55">
        <v>2600</v>
      </c>
      <c r="X83" s="6">
        <v>2543</v>
      </c>
      <c r="Y83" s="6">
        <v>3349</v>
      </c>
      <c r="Z83" s="6">
        <v>4365</v>
      </c>
      <c r="AA83" s="6">
        <v>6256</v>
      </c>
      <c r="AD83" s="76">
        <v>600</v>
      </c>
      <c r="AE83" s="75">
        <v>2543</v>
      </c>
      <c r="AF83" s="75">
        <v>3349</v>
      </c>
      <c r="AG83" s="73" t="str">
        <f t="shared" si="6"/>
        <v>-</v>
      </c>
    </row>
    <row r="84" spans="23:33" ht="12.75">
      <c r="W84" s="55">
        <v>3000</v>
      </c>
      <c r="X84" s="6">
        <v>2934</v>
      </c>
      <c r="Y84" s="6">
        <v>3864</v>
      </c>
      <c r="Z84" s="6">
        <v>5037</v>
      </c>
      <c r="AA84" s="6">
        <v>7218</v>
      </c>
      <c r="AD84" s="76">
        <v>600</v>
      </c>
      <c r="AE84" s="75">
        <v>2934</v>
      </c>
      <c r="AF84" s="75">
        <v>3864</v>
      </c>
      <c r="AG84" s="73" t="str">
        <f t="shared" si="6"/>
        <v>-</v>
      </c>
    </row>
    <row r="85" spans="28:31" ht="12.75">
      <c r="AB85" s="23"/>
      <c r="AC85" s="23"/>
      <c r="AD85" s="76"/>
      <c r="AE85" s="75"/>
    </row>
    <row r="86" spans="23:31" ht="12.75">
      <c r="W86" s="54" t="s">
        <v>35</v>
      </c>
      <c r="X86" s="50"/>
      <c r="Y86" s="50"/>
      <c r="Z86" s="50"/>
      <c r="AA86" s="50"/>
      <c r="AD86" s="76"/>
      <c r="AE86" s="75"/>
    </row>
    <row r="87" spans="23:31" ht="12.75">
      <c r="W87" s="6" t="s">
        <v>11</v>
      </c>
      <c r="X87" s="55">
        <v>20</v>
      </c>
      <c r="Y87" s="55">
        <v>21</v>
      </c>
      <c r="Z87" s="55">
        <v>22</v>
      </c>
      <c r="AA87" s="55">
        <v>33</v>
      </c>
      <c r="AD87" s="76"/>
      <c r="AE87" s="75"/>
    </row>
    <row r="88" spans="23:31" ht="12.75">
      <c r="W88" s="55">
        <v>0</v>
      </c>
      <c r="X88" s="6">
        <v>0</v>
      </c>
      <c r="Y88" s="6">
        <v>0</v>
      </c>
      <c r="Z88" s="6">
        <v>0</v>
      </c>
      <c r="AA88" s="6">
        <v>0</v>
      </c>
      <c r="AD88" s="76"/>
      <c r="AE88" s="75"/>
    </row>
    <row r="89" spans="23:33" ht="12.75">
      <c r="W89" s="55">
        <v>400</v>
      </c>
      <c r="X89" s="6">
        <v>559</v>
      </c>
      <c r="Y89" s="6">
        <v>702</v>
      </c>
      <c r="Z89" s="6">
        <v>925</v>
      </c>
      <c r="AA89" s="6">
        <v>1331</v>
      </c>
      <c r="AD89" s="76">
        <v>900</v>
      </c>
      <c r="AE89" s="75">
        <v>559</v>
      </c>
      <c r="AF89" s="75">
        <v>702</v>
      </c>
      <c r="AG89" s="73" t="str">
        <f aca="true" t="shared" si="7" ref="AG89:AG104">IF(Y89=AF89,"-","POZOR")</f>
        <v>-</v>
      </c>
    </row>
    <row r="90" spans="23:33" ht="12.75">
      <c r="W90" s="55">
        <v>500</v>
      </c>
      <c r="X90" s="6">
        <v>699</v>
      </c>
      <c r="Y90" s="6">
        <v>877</v>
      </c>
      <c r="Z90" s="6">
        <v>1157</v>
      </c>
      <c r="AA90" s="6">
        <v>1664</v>
      </c>
      <c r="AD90" s="76">
        <v>900</v>
      </c>
      <c r="AE90" s="75">
        <v>699</v>
      </c>
      <c r="AF90" s="75">
        <v>877</v>
      </c>
      <c r="AG90" s="73" t="str">
        <f t="shared" si="7"/>
        <v>-</v>
      </c>
    </row>
    <row r="91" spans="23:33" ht="12.75">
      <c r="W91" s="55">
        <v>600</v>
      </c>
      <c r="X91" s="6">
        <v>839</v>
      </c>
      <c r="Y91" s="6">
        <v>1052</v>
      </c>
      <c r="Z91" s="6">
        <v>1388</v>
      </c>
      <c r="AA91" s="6">
        <v>1997</v>
      </c>
      <c r="AD91" s="76">
        <v>900</v>
      </c>
      <c r="AE91" s="75">
        <v>839</v>
      </c>
      <c r="AF91" s="75">
        <v>1052</v>
      </c>
      <c r="AG91" s="73" t="str">
        <f t="shared" si="7"/>
        <v>-</v>
      </c>
    </row>
    <row r="92" spans="23:33" ht="12.75">
      <c r="W92" s="55">
        <v>700</v>
      </c>
      <c r="X92" s="6">
        <v>979</v>
      </c>
      <c r="Y92" s="6">
        <v>1228</v>
      </c>
      <c r="Z92" s="6">
        <v>1619</v>
      </c>
      <c r="AA92" s="6">
        <v>2330</v>
      </c>
      <c r="AD92" s="76">
        <v>900</v>
      </c>
      <c r="AE92" s="75">
        <v>979</v>
      </c>
      <c r="AF92" s="75">
        <v>1228</v>
      </c>
      <c r="AG92" s="73" t="str">
        <f t="shared" si="7"/>
        <v>-</v>
      </c>
    </row>
    <row r="93" spans="23:33" ht="12.75">
      <c r="W93" s="55">
        <v>800</v>
      </c>
      <c r="X93" s="6">
        <v>1118</v>
      </c>
      <c r="Y93" s="6">
        <v>1403</v>
      </c>
      <c r="Z93" s="6">
        <v>1850</v>
      </c>
      <c r="AA93" s="6">
        <v>2662</v>
      </c>
      <c r="AD93" s="76">
        <v>900</v>
      </c>
      <c r="AE93" s="75">
        <v>1118</v>
      </c>
      <c r="AF93" s="75">
        <v>1403</v>
      </c>
      <c r="AG93" s="73" t="str">
        <f t="shared" si="7"/>
        <v>-</v>
      </c>
    </row>
    <row r="94" spans="23:33" ht="12.75">
      <c r="W94" s="55">
        <v>900</v>
      </c>
      <c r="X94" s="6">
        <v>1258</v>
      </c>
      <c r="Y94" s="6">
        <v>1579</v>
      </c>
      <c r="Z94" s="6">
        <v>2082</v>
      </c>
      <c r="AA94" s="6">
        <v>2995</v>
      </c>
      <c r="AD94" s="76">
        <v>900</v>
      </c>
      <c r="AE94" s="75">
        <v>1258</v>
      </c>
      <c r="AF94" s="75">
        <v>1579</v>
      </c>
      <c r="AG94" s="73" t="str">
        <f t="shared" si="7"/>
        <v>-</v>
      </c>
    </row>
    <row r="95" spans="23:33" ht="12.75">
      <c r="W95" s="55">
        <v>1000</v>
      </c>
      <c r="X95" s="6">
        <v>1398</v>
      </c>
      <c r="Y95" s="6">
        <v>1754</v>
      </c>
      <c r="Z95" s="6">
        <v>2313</v>
      </c>
      <c r="AA95" s="6">
        <v>3328</v>
      </c>
      <c r="AD95" s="76">
        <v>900</v>
      </c>
      <c r="AE95" s="75">
        <v>1398</v>
      </c>
      <c r="AF95" s="75">
        <v>1754</v>
      </c>
      <c r="AG95" s="73" t="str">
        <f t="shared" si="7"/>
        <v>-</v>
      </c>
    </row>
    <row r="96" spans="23:33" ht="12.75">
      <c r="W96" s="55">
        <v>1100</v>
      </c>
      <c r="X96" s="6">
        <v>1538</v>
      </c>
      <c r="Y96" s="6">
        <v>1929</v>
      </c>
      <c r="Z96" s="6">
        <v>2544</v>
      </c>
      <c r="AA96" s="6">
        <v>3661</v>
      </c>
      <c r="AD96" s="76">
        <v>900</v>
      </c>
      <c r="AE96" s="75">
        <v>1538</v>
      </c>
      <c r="AF96" s="75">
        <v>1929</v>
      </c>
      <c r="AG96" s="73" t="str">
        <f t="shared" si="7"/>
        <v>-</v>
      </c>
    </row>
    <row r="97" spans="23:33" ht="12.75">
      <c r="W97" s="55">
        <v>1200</v>
      </c>
      <c r="X97" s="6">
        <v>1678</v>
      </c>
      <c r="Y97" s="6">
        <v>2105</v>
      </c>
      <c r="Z97" s="6">
        <v>2776</v>
      </c>
      <c r="AA97" s="6">
        <v>3994</v>
      </c>
      <c r="AD97" s="76">
        <v>900</v>
      </c>
      <c r="AE97" s="75">
        <v>1678</v>
      </c>
      <c r="AF97" s="75">
        <v>2105</v>
      </c>
      <c r="AG97" s="73" t="str">
        <f t="shared" si="7"/>
        <v>-</v>
      </c>
    </row>
    <row r="98" spans="23:33" ht="12.75">
      <c r="W98" s="55">
        <v>1400</v>
      </c>
      <c r="X98" s="6">
        <v>1957</v>
      </c>
      <c r="Y98" s="6">
        <v>2456</v>
      </c>
      <c r="Z98" s="6">
        <v>3238</v>
      </c>
      <c r="AA98" s="6">
        <v>4659</v>
      </c>
      <c r="AD98" s="76">
        <v>900</v>
      </c>
      <c r="AE98" s="75">
        <v>1957</v>
      </c>
      <c r="AF98" s="75">
        <v>2456</v>
      </c>
      <c r="AG98" s="73" t="str">
        <f t="shared" si="7"/>
        <v>-</v>
      </c>
    </row>
    <row r="99" spans="23:33" ht="12.75">
      <c r="W99" s="55">
        <v>1600</v>
      </c>
      <c r="X99" s="6">
        <v>2237</v>
      </c>
      <c r="Y99" s="6">
        <v>2806</v>
      </c>
      <c r="Z99" s="6">
        <v>3701</v>
      </c>
      <c r="AA99" s="6">
        <v>5325</v>
      </c>
      <c r="AD99" s="76">
        <v>900</v>
      </c>
      <c r="AE99" s="75">
        <v>2237</v>
      </c>
      <c r="AF99" s="75">
        <v>2806</v>
      </c>
      <c r="AG99" s="73" t="str">
        <f t="shared" si="7"/>
        <v>-</v>
      </c>
    </row>
    <row r="100" spans="23:33" ht="12.75">
      <c r="W100" s="55">
        <v>1800</v>
      </c>
      <c r="X100" s="6">
        <v>2516</v>
      </c>
      <c r="Y100" s="6">
        <v>3157</v>
      </c>
      <c r="Z100" s="6">
        <v>4163</v>
      </c>
      <c r="AA100" s="6">
        <v>5990</v>
      </c>
      <c r="AD100" s="76">
        <v>900</v>
      </c>
      <c r="AE100" s="75">
        <v>2516</v>
      </c>
      <c r="AF100" s="75">
        <v>3157</v>
      </c>
      <c r="AG100" s="73" t="str">
        <f t="shared" si="7"/>
        <v>-</v>
      </c>
    </row>
    <row r="101" spans="23:33" ht="12.75">
      <c r="W101" s="55">
        <v>2000</v>
      </c>
      <c r="X101" s="6">
        <v>2796</v>
      </c>
      <c r="Y101" s="6">
        <v>3508</v>
      </c>
      <c r="Z101" s="6">
        <v>4626</v>
      </c>
      <c r="AA101" s="6">
        <v>6656</v>
      </c>
      <c r="AD101" s="76">
        <v>900</v>
      </c>
      <c r="AE101" s="75">
        <v>2796</v>
      </c>
      <c r="AF101" s="75">
        <v>3508</v>
      </c>
      <c r="AG101" s="73" t="str">
        <f t="shared" si="7"/>
        <v>-</v>
      </c>
    </row>
    <row r="102" spans="23:33" ht="12.75">
      <c r="W102" s="55">
        <v>2300</v>
      </c>
      <c r="X102" s="6">
        <v>3215</v>
      </c>
      <c r="Y102" s="6">
        <v>4034</v>
      </c>
      <c r="Z102" s="6">
        <v>5320</v>
      </c>
      <c r="AA102" s="6">
        <v>7654</v>
      </c>
      <c r="AD102" s="76">
        <v>900</v>
      </c>
      <c r="AE102" s="75">
        <v>3215</v>
      </c>
      <c r="AF102" s="75">
        <v>4034</v>
      </c>
      <c r="AG102" s="73" t="str">
        <f t="shared" si="7"/>
        <v>-</v>
      </c>
    </row>
    <row r="103" spans="23:33" ht="12.75">
      <c r="W103" s="55">
        <v>2600</v>
      </c>
      <c r="X103" s="6">
        <v>3635</v>
      </c>
      <c r="Y103" s="6">
        <v>4560</v>
      </c>
      <c r="Z103" s="6">
        <v>6014</v>
      </c>
      <c r="AA103" s="6">
        <v>8653</v>
      </c>
      <c r="AD103" s="76">
        <v>900</v>
      </c>
      <c r="AE103" s="75">
        <v>3635</v>
      </c>
      <c r="AF103" s="75">
        <v>4560</v>
      </c>
      <c r="AG103" s="73" t="str">
        <f t="shared" si="7"/>
        <v>-</v>
      </c>
    </row>
    <row r="104" spans="23:33" ht="12.75">
      <c r="W104" s="55">
        <v>3000</v>
      </c>
      <c r="X104" s="6">
        <v>4194</v>
      </c>
      <c r="Y104" s="6">
        <v>5262</v>
      </c>
      <c r="Z104" s="6">
        <v>6939</v>
      </c>
      <c r="AA104" s="6">
        <v>9984</v>
      </c>
      <c r="AD104" s="76">
        <v>900</v>
      </c>
      <c r="AE104" s="75">
        <v>4194</v>
      </c>
      <c r="AF104" s="75">
        <v>5262</v>
      </c>
      <c r="AG104" s="73" t="str">
        <f t="shared" si="7"/>
        <v>-</v>
      </c>
    </row>
    <row r="105" spans="30:31" ht="12.75">
      <c r="AD105" s="76">
        <v>300</v>
      </c>
      <c r="AE105" s="75">
        <v>386</v>
      </c>
    </row>
    <row r="106" spans="30:31" ht="12.75">
      <c r="AD106" s="76">
        <v>300</v>
      </c>
      <c r="AE106" s="75">
        <v>483</v>
      </c>
    </row>
    <row r="107" spans="30:31" ht="12.75">
      <c r="AD107" s="76">
        <v>300</v>
      </c>
      <c r="AE107" s="75">
        <v>580</v>
      </c>
    </row>
    <row r="108" spans="30:31" ht="12.75">
      <c r="AD108" s="76">
        <v>300</v>
      </c>
      <c r="AE108" s="75">
        <v>676</v>
      </c>
    </row>
    <row r="109" spans="30:31" ht="12.75">
      <c r="AD109" s="76">
        <v>300</v>
      </c>
      <c r="AE109" s="75">
        <v>773</v>
      </c>
    </row>
    <row r="110" spans="30:31" ht="12.75">
      <c r="AD110" s="76">
        <v>300</v>
      </c>
      <c r="AE110" s="75">
        <v>869</v>
      </c>
    </row>
    <row r="111" spans="30:31" ht="12.75">
      <c r="AD111" s="76">
        <v>300</v>
      </c>
      <c r="AE111" s="75">
        <v>966</v>
      </c>
    </row>
    <row r="112" spans="30:31" ht="12.75">
      <c r="AD112" s="76">
        <v>300</v>
      </c>
      <c r="AE112" s="75">
        <v>1063</v>
      </c>
    </row>
    <row r="113" spans="30:31" ht="12.75">
      <c r="AD113" s="76">
        <v>300</v>
      </c>
      <c r="AE113" s="75">
        <v>1159</v>
      </c>
    </row>
    <row r="114" spans="30:31" ht="12.75">
      <c r="AD114" s="76">
        <v>300</v>
      </c>
      <c r="AE114" s="75">
        <v>1352</v>
      </c>
    </row>
    <row r="115" spans="30:31" ht="12.75">
      <c r="AD115" s="76">
        <v>300</v>
      </c>
      <c r="AE115" s="75">
        <v>1546</v>
      </c>
    </row>
    <row r="116" spans="30:31" ht="12.75">
      <c r="AD116" s="76">
        <v>300</v>
      </c>
      <c r="AE116" s="75">
        <v>1739</v>
      </c>
    </row>
    <row r="117" spans="30:31" ht="12.75">
      <c r="AD117" s="76">
        <v>300</v>
      </c>
      <c r="AE117" s="75">
        <v>1932</v>
      </c>
    </row>
    <row r="118" spans="30:31" ht="12.75">
      <c r="AD118" s="76">
        <v>300</v>
      </c>
      <c r="AE118" s="75">
        <v>2222</v>
      </c>
    </row>
    <row r="119" spans="30:31" ht="12.75">
      <c r="AD119" s="76">
        <v>300</v>
      </c>
      <c r="AE119" s="75">
        <v>2512</v>
      </c>
    </row>
    <row r="120" spans="30:31" ht="12.75">
      <c r="AD120" s="76">
        <v>300</v>
      </c>
      <c r="AE120" s="75">
        <v>2898</v>
      </c>
    </row>
    <row r="121" spans="30:31" ht="12.75">
      <c r="AD121" s="76">
        <v>400</v>
      </c>
      <c r="AE121" s="75">
        <v>486</v>
      </c>
    </row>
    <row r="122" spans="30:31" ht="12.75">
      <c r="AD122" s="76">
        <v>400</v>
      </c>
      <c r="AE122" s="75">
        <v>608</v>
      </c>
    </row>
    <row r="123" spans="30:31" ht="12.75">
      <c r="AD123" s="76">
        <v>400</v>
      </c>
      <c r="AE123" s="75">
        <v>730</v>
      </c>
    </row>
    <row r="124" spans="30:31" ht="12.75">
      <c r="AD124" s="76">
        <v>400</v>
      </c>
      <c r="AE124" s="75">
        <v>851</v>
      </c>
    </row>
    <row r="125" spans="30:31" ht="12.75">
      <c r="AD125" s="76">
        <v>400</v>
      </c>
      <c r="AE125" s="75">
        <v>973</v>
      </c>
    </row>
    <row r="126" spans="30:31" ht="12.75">
      <c r="AD126" s="76">
        <v>400</v>
      </c>
      <c r="AE126" s="75">
        <v>1094</v>
      </c>
    </row>
    <row r="127" spans="30:31" ht="12.75">
      <c r="AD127" s="76">
        <v>400</v>
      </c>
      <c r="AE127" s="75">
        <v>1216</v>
      </c>
    </row>
    <row r="128" spans="30:31" ht="12.75">
      <c r="AD128" s="76">
        <v>400</v>
      </c>
      <c r="AE128" s="75">
        <v>1338</v>
      </c>
    </row>
    <row r="129" spans="30:31" ht="12.75">
      <c r="AD129" s="76">
        <v>400</v>
      </c>
      <c r="AE129" s="75">
        <v>1459</v>
      </c>
    </row>
    <row r="130" spans="30:31" ht="12.75">
      <c r="AD130" s="76">
        <v>400</v>
      </c>
      <c r="AE130" s="75">
        <v>1702</v>
      </c>
    </row>
    <row r="131" spans="30:31" ht="12.75">
      <c r="AD131" s="76">
        <v>400</v>
      </c>
      <c r="AE131" s="75">
        <v>1946</v>
      </c>
    </row>
    <row r="132" spans="30:31" ht="12.75">
      <c r="AD132" s="76">
        <v>400</v>
      </c>
      <c r="AE132" s="75">
        <v>2189</v>
      </c>
    </row>
    <row r="133" spans="30:31" ht="12.75">
      <c r="AD133" s="76">
        <v>400</v>
      </c>
      <c r="AE133" s="75">
        <v>2432</v>
      </c>
    </row>
    <row r="134" spans="30:31" ht="12.75">
      <c r="AD134" s="76">
        <v>400</v>
      </c>
      <c r="AE134" s="75">
        <v>2797</v>
      </c>
    </row>
    <row r="135" spans="30:31" ht="12.75">
      <c r="AD135" s="76">
        <v>400</v>
      </c>
      <c r="AE135" s="75">
        <v>3162</v>
      </c>
    </row>
    <row r="136" spans="30:31" ht="12.75">
      <c r="AD136" s="76">
        <v>400</v>
      </c>
      <c r="AE136" s="75">
        <v>3648</v>
      </c>
    </row>
    <row r="137" spans="30:31" ht="12.75">
      <c r="AD137" s="76">
        <v>500</v>
      </c>
      <c r="AE137" s="75">
        <v>581</v>
      </c>
    </row>
    <row r="138" spans="30:31" ht="12.75">
      <c r="AD138" s="76">
        <v>500</v>
      </c>
      <c r="AE138" s="75">
        <v>726</v>
      </c>
    </row>
    <row r="139" spans="30:31" ht="12.75">
      <c r="AD139" s="76">
        <v>500</v>
      </c>
      <c r="AE139" s="75">
        <v>871</v>
      </c>
    </row>
    <row r="140" spans="30:31" ht="12.75">
      <c r="AD140" s="76">
        <v>500</v>
      </c>
      <c r="AE140" s="75">
        <v>1016</v>
      </c>
    </row>
    <row r="141" spans="30:31" ht="12.75">
      <c r="AD141" s="76">
        <v>500</v>
      </c>
      <c r="AE141" s="75">
        <v>1162</v>
      </c>
    </row>
    <row r="142" spans="30:31" ht="12.75">
      <c r="AD142" s="76">
        <v>500</v>
      </c>
      <c r="AE142" s="75">
        <v>1307</v>
      </c>
    </row>
    <row r="143" spans="30:31" ht="12.75">
      <c r="AD143" s="76">
        <v>500</v>
      </c>
      <c r="AE143" s="75">
        <v>1452</v>
      </c>
    </row>
    <row r="144" spans="30:31" ht="12.75">
      <c r="AD144" s="76">
        <v>500</v>
      </c>
      <c r="AE144" s="75">
        <v>1597</v>
      </c>
    </row>
    <row r="145" spans="30:31" ht="12.75">
      <c r="AD145" s="76">
        <v>500</v>
      </c>
      <c r="AE145" s="75">
        <v>1742</v>
      </c>
    </row>
    <row r="146" spans="30:31" ht="12.75">
      <c r="AD146" s="76">
        <v>500</v>
      </c>
      <c r="AE146" s="75">
        <v>2033</v>
      </c>
    </row>
    <row r="147" spans="30:31" ht="12.75">
      <c r="AD147" s="76">
        <v>500</v>
      </c>
      <c r="AE147" s="75">
        <v>2323</v>
      </c>
    </row>
    <row r="148" spans="30:31" ht="12.75">
      <c r="AD148" s="76">
        <v>500</v>
      </c>
      <c r="AE148" s="75">
        <v>2614</v>
      </c>
    </row>
    <row r="149" spans="30:31" ht="12.75">
      <c r="AD149" s="76">
        <v>500</v>
      </c>
      <c r="AE149" s="75">
        <v>2904</v>
      </c>
    </row>
    <row r="150" spans="30:31" ht="12.75">
      <c r="AD150" s="76">
        <v>500</v>
      </c>
      <c r="AE150" s="75">
        <v>3340</v>
      </c>
    </row>
    <row r="151" spans="30:31" ht="12.75">
      <c r="AD151" s="76">
        <v>500</v>
      </c>
      <c r="AE151" s="75">
        <v>3775</v>
      </c>
    </row>
    <row r="152" spans="30:31" ht="12.75">
      <c r="AD152" s="76">
        <v>500</v>
      </c>
      <c r="AE152" s="75">
        <v>4356</v>
      </c>
    </row>
    <row r="153" spans="30:31" ht="12.75">
      <c r="AD153" s="76">
        <v>600</v>
      </c>
      <c r="AE153" s="75">
        <v>672</v>
      </c>
    </row>
    <row r="154" spans="30:31" ht="12.75">
      <c r="AD154" s="76">
        <v>600</v>
      </c>
      <c r="AE154" s="75">
        <v>840</v>
      </c>
    </row>
    <row r="155" spans="30:31" ht="12.75">
      <c r="AD155" s="76">
        <v>600</v>
      </c>
      <c r="AE155" s="75">
        <v>1007</v>
      </c>
    </row>
    <row r="156" spans="30:31" ht="12.75">
      <c r="AD156" s="76">
        <v>600</v>
      </c>
      <c r="AE156" s="75">
        <v>1175</v>
      </c>
    </row>
    <row r="157" spans="30:31" ht="12.75">
      <c r="AD157" s="76">
        <v>600</v>
      </c>
      <c r="AE157" s="75">
        <v>1343</v>
      </c>
    </row>
    <row r="158" spans="30:31" ht="12.75">
      <c r="AD158" s="76">
        <v>600</v>
      </c>
      <c r="AE158" s="75">
        <v>1511</v>
      </c>
    </row>
    <row r="159" spans="30:31" ht="12.75">
      <c r="AD159" s="76">
        <v>600</v>
      </c>
      <c r="AE159" s="75">
        <v>1679</v>
      </c>
    </row>
    <row r="160" spans="30:31" ht="12.75">
      <c r="AD160" s="76">
        <v>600</v>
      </c>
      <c r="AE160" s="75">
        <v>1847</v>
      </c>
    </row>
    <row r="161" spans="30:31" ht="12.75">
      <c r="AD161" s="76">
        <v>600</v>
      </c>
      <c r="AE161" s="75">
        <v>2015</v>
      </c>
    </row>
    <row r="162" spans="30:31" ht="12.75">
      <c r="AD162" s="76">
        <v>600</v>
      </c>
      <c r="AE162" s="75">
        <v>2351</v>
      </c>
    </row>
    <row r="163" spans="30:31" ht="12.75">
      <c r="AD163" s="76">
        <v>600</v>
      </c>
      <c r="AE163" s="75">
        <v>2686</v>
      </c>
    </row>
    <row r="164" spans="30:31" ht="12.75">
      <c r="AD164" s="76">
        <v>600</v>
      </c>
      <c r="AE164" s="75">
        <v>3022</v>
      </c>
    </row>
    <row r="165" spans="30:31" ht="12.75">
      <c r="AD165" s="76">
        <v>600</v>
      </c>
      <c r="AE165" s="75">
        <v>3358</v>
      </c>
    </row>
    <row r="166" spans="30:31" ht="12.75">
      <c r="AD166" s="76">
        <v>600</v>
      </c>
      <c r="AE166" s="75">
        <v>3862</v>
      </c>
    </row>
    <row r="167" spans="30:31" ht="12.75">
      <c r="AD167" s="76">
        <v>600</v>
      </c>
      <c r="AE167" s="75">
        <v>4365</v>
      </c>
    </row>
    <row r="168" spans="30:31" ht="12.75">
      <c r="AD168" s="76">
        <v>600</v>
      </c>
      <c r="AE168" s="75">
        <v>5037</v>
      </c>
    </row>
    <row r="169" spans="30:31" ht="12.75">
      <c r="AD169" s="76">
        <v>900</v>
      </c>
      <c r="AE169" s="75">
        <v>925</v>
      </c>
    </row>
    <row r="170" spans="30:31" ht="12.75">
      <c r="AD170" s="76">
        <v>900</v>
      </c>
      <c r="AE170" s="75">
        <v>1157</v>
      </c>
    </row>
    <row r="171" spans="30:31" ht="12.75">
      <c r="AD171" s="76">
        <v>900</v>
      </c>
      <c r="AE171" s="75">
        <v>1388</v>
      </c>
    </row>
    <row r="172" spans="30:31" ht="12.75">
      <c r="AD172" s="76">
        <v>900</v>
      </c>
      <c r="AE172" s="75">
        <v>1619</v>
      </c>
    </row>
    <row r="173" spans="30:31" ht="12.75">
      <c r="AD173" s="76">
        <v>900</v>
      </c>
      <c r="AE173" s="75">
        <v>1850</v>
      </c>
    </row>
    <row r="174" spans="30:31" ht="12.75">
      <c r="AD174" s="76">
        <v>900</v>
      </c>
      <c r="AE174" s="75">
        <v>2082</v>
      </c>
    </row>
    <row r="175" spans="30:31" ht="12.75">
      <c r="AD175" s="76">
        <v>900</v>
      </c>
      <c r="AE175" s="75">
        <v>2313</v>
      </c>
    </row>
    <row r="176" spans="30:31" ht="12.75">
      <c r="AD176" s="76">
        <v>900</v>
      </c>
      <c r="AE176" s="75">
        <v>2544</v>
      </c>
    </row>
    <row r="177" spans="30:31" ht="12.75">
      <c r="AD177" s="76">
        <v>900</v>
      </c>
      <c r="AE177" s="75">
        <v>2776</v>
      </c>
    </row>
    <row r="178" spans="30:31" ht="12.75">
      <c r="AD178" s="76">
        <v>900</v>
      </c>
      <c r="AE178" s="75">
        <v>3238</v>
      </c>
    </row>
    <row r="179" spans="30:31" ht="12.75">
      <c r="AD179" s="76">
        <v>900</v>
      </c>
      <c r="AE179" s="75">
        <v>3701</v>
      </c>
    </row>
    <row r="180" spans="30:31" ht="12.75">
      <c r="AD180" s="76">
        <v>900</v>
      </c>
      <c r="AE180" s="75">
        <v>4163</v>
      </c>
    </row>
    <row r="181" spans="30:31" ht="12.75">
      <c r="AD181" s="76">
        <v>900</v>
      </c>
      <c r="AE181" s="75">
        <v>4626</v>
      </c>
    </row>
    <row r="182" spans="30:31" ht="12.75">
      <c r="AD182" s="76">
        <v>900</v>
      </c>
      <c r="AE182" s="75">
        <v>5320</v>
      </c>
    </row>
    <row r="183" spans="30:31" ht="12.75">
      <c r="AD183" s="76">
        <v>900</v>
      </c>
      <c r="AE183" s="75">
        <v>6014</v>
      </c>
    </row>
    <row r="184" spans="30:31" ht="12.75">
      <c r="AD184" s="76">
        <v>900</v>
      </c>
      <c r="AE184" s="75">
        <v>6939</v>
      </c>
    </row>
    <row r="185" spans="30:31" ht="12.75">
      <c r="AD185" s="76">
        <v>300</v>
      </c>
      <c r="AE185" s="75">
        <v>552</v>
      </c>
    </row>
    <row r="186" spans="30:31" ht="12.75">
      <c r="AD186" s="76">
        <v>300</v>
      </c>
      <c r="AE186" s="75">
        <v>690</v>
      </c>
    </row>
    <row r="187" spans="30:31" ht="12.75">
      <c r="AD187" s="76">
        <v>300</v>
      </c>
      <c r="AE187" s="75">
        <v>827</v>
      </c>
    </row>
    <row r="188" spans="30:31" ht="12.75">
      <c r="AD188" s="76">
        <v>300</v>
      </c>
      <c r="AE188" s="75">
        <v>965</v>
      </c>
    </row>
    <row r="189" spans="30:31" ht="12.75">
      <c r="AD189" s="76">
        <v>300</v>
      </c>
      <c r="AE189" s="75">
        <v>1103</v>
      </c>
    </row>
    <row r="190" spans="30:31" ht="12.75">
      <c r="AD190" s="76">
        <v>300</v>
      </c>
      <c r="AE190" s="75">
        <v>1241</v>
      </c>
    </row>
    <row r="191" spans="30:31" ht="12.75">
      <c r="AD191" s="76">
        <v>300</v>
      </c>
      <c r="AE191" s="75">
        <v>1379</v>
      </c>
    </row>
    <row r="192" spans="30:31" ht="12.75">
      <c r="AD192" s="76">
        <v>300</v>
      </c>
      <c r="AE192" s="75">
        <v>1517</v>
      </c>
    </row>
    <row r="193" spans="30:31" ht="12.75">
      <c r="AD193" s="76">
        <v>300</v>
      </c>
      <c r="AE193" s="75">
        <v>1655</v>
      </c>
    </row>
    <row r="194" spans="30:31" ht="12.75">
      <c r="AD194" s="76">
        <v>300</v>
      </c>
      <c r="AE194" s="75">
        <v>1931</v>
      </c>
    </row>
    <row r="195" spans="30:31" ht="12.75">
      <c r="AD195" s="76">
        <v>300</v>
      </c>
      <c r="AE195" s="75">
        <v>2206</v>
      </c>
    </row>
    <row r="196" spans="30:31" ht="12.75">
      <c r="AD196" s="76">
        <v>300</v>
      </c>
      <c r="AE196" s="75">
        <v>2482</v>
      </c>
    </row>
    <row r="197" spans="30:31" ht="12.75">
      <c r="AD197" s="76">
        <v>300</v>
      </c>
      <c r="AE197" s="75">
        <v>2758</v>
      </c>
    </row>
    <row r="198" spans="30:31" ht="12.75">
      <c r="AD198" s="76">
        <v>300</v>
      </c>
      <c r="AE198" s="75">
        <v>3172</v>
      </c>
    </row>
    <row r="199" spans="30:31" ht="12.75">
      <c r="AD199" s="76">
        <v>300</v>
      </c>
      <c r="AE199" s="75">
        <v>3585</v>
      </c>
    </row>
    <row r="200" spans="30:31" ht="12.75">
      <c r="AD200" s="76">
        <v>300</v>
      </c>
      <c r="AE200" s="75">
        <v>4137</v>
      </c>
    </row>
    <row r="201" spans="30:31" ht="12.75">
      <c r="AD201" s="76">
        <v>400</v>
      </c>
      <c r="AE201" s="75">
        <v>695</v>
      </c>
    </row>
    <row r="202" spans="30:31" ht="12.75">
      <c r="AD202" s="76">
        <v>400</v>
      </c>
      <c r="AE202" s="75">
        <v>869</v>
      </c>
    </row>
    <row r="203" spans="30:31" ht="12.75">
      <c r="AD203" s="76">
        <v>400</v>
      </c>
      <c r="AE203" s="75">
        <v>1043</v>
      </c>
    </row>
    <row r="204" spans="30:31" ht="12.75">
      <c r="AD204" s="76">
        <v>400</v>
      </c>
      <c r="AE204" s="75">
        <v>1217</v>
      </c>
    </row>
    <row r="205" spans="30:31" ht="12.75">
      <c r="AD205" s="76">
        <v>400</v>
      </c>
      <c r="AE205" s="75">
        <v>1390</v>
      </c>
    </row>
    <row r="206" spans="30:31" ht="12.75">
      <c r="AD206" s="76">
        <v>400</v>
      </c>
      <c r="AE206" s="75">
        <v>1564</v>
      </c>
    </row>
    <row r="207" spans="30:31" ht="12.75">
      <c r="AD207" s="76">
        <v>400</v>
      </c>
      <c r="AE207" s="75">
        <v>1738</v>
      </c>
    </row>
    <row r="208" spans="30:31" ht="12.75">
      <c r="AD208" s="76">
        <v>400</v>
      </c>
      <c r="AE208" s="75">
        <v>1912</v>
      </c>
    </row>
    <row r="209" spans="30:31" ht="12.75">
      <c r="AD209" s="76">
        <v>400</v>
      </c>
      <c r="AE209" s="75">
        <v>2086</v>
      </c>
    </row>
    <row r="210" spans="30:31" ht="12.75">
      <c r="AD210" s="76">
        <v>400</v>
      </c>
      <c r="AE210" s="75">
        <v>2433</v>
      </c>
    </row>
    <row r="211" spans="30:31" ht="12.75">
      <c r="AD211" s="76">
        <v>400</v>
      </c>
      <c r="AE211" s="75">
        <v>2781</v>
      </c>
    </row>
    <row r="212" spans="30:31" ht="12.75">
      <c r="AD212" s="76">
        <v>400</v>
      </c>
      <c r="AE212" s="75">
        <v>3128</v>
      </c>
    </row>
    <row r="213" spans="30:31" ht="12.75">
      <c r="AD213" s="76">
        <v>400</v>
      </c>
      <c r="AE213" s="75">
        <v>3476</v>
      </c>
    </row>
    <row r="214" spans="30:31" ht="12.75">
      <c r="AD214" s="76">
        <v>400</v>
      </c>
      <c r="AE214" s="75">
        <v>3997</v>
      </c>
    </row>
    <row r="215" spans="30:31" ht="12.75">
      <c r="AD215" s="76">
        <v>400</v>
      </c>
      <c r="AE215" s="75">
        <v>4519</v>
      </c>
    </row>
    <row r="216" spans="30:31" ht="12.75">
      <c r="AD216" s="76">
        <v>400</v>
      </c>
      <c r="AE216" s="75">
        <v>5214</v>
      </c>
    </row>
    <row r="217" spans="30:31" ht="12.75">
      <c r="AD217" s="76">
        <v>500</v>
      </c>
      <c r="AE217" s="75">
        <v>832</v>
      </c>
    </row>
    <row r="218" spans="30:31" ht="12.75">
      <c r="AD218" s="76">
        <v>500</v>
      </c>
      <c r="AE218" s="75">
        <v>1040</v>
      </c>
    </row>
    <row r="219" spans="30:31" ht="12.75">
      <c r="AD219" s="76">
        <v>500</v>
      </c>
      <c r="AE219" s="75">
        <v>1247</v>
      </c>
    </row>
    <row r="220" spans="30:31" ht="12.75">
      <c r="AD220" s="76">
        <v>500</v>
      </c>
      <c r="AE220" s="75">
        <v>1455</v>
      </c>
    </row>
    <row r="221" spans="30:31" ht="12.75">
      <c r="AD221" s="76">
        <v>500</v>
      </c>
      <c r="AE221" s="75">
        <v>1663</v>
      </c>
    </row>
    <row r="222" spans="30:31" ht="12.75">
      <c r="AD222" s="76">
        <v>500</v>
      </c>
      <c r="AE222" s="75">
        <v>1871</v>
      </c>
    </row>
    <row r="223" spans="30:31" ht="12.75">
      <c r="AD223" s="76">
        <v>500</v>
      </c>
      <c r="AE223" s="75">
        <v>2079</v>
      </c>
    </row>
    <row r="224" spans="30:31" ht="12.75">
      <c r="AD224" s="76">
        <v>500</v>
      </c>
      <c r="AE224" s="75">
        <v>2287</v>
      </c>
    </row>
    <row r="225" spans="30:31" ht="12.75">
      <c r="AD225" s="76">
        <v>500</v>
      </c>
      <c r="AE225" s="75">
        <v>2495</v>
      </c>
    </row>
    <row r="226" spans="30:31" ht="12.75">
      <c r="AD226" s="76">
        <v>500</v>
      </c>
      <c r="AE226" s="75">
        <v>2911</v>
      </c>
    </row>
    <row r="227" spans="30:31" ht="12.75">
      <c r="AD227" s="76">
        <v>500</v>
      </c>
      <c r="AE227" s="75">
        <v>3326</v>
      </c>
    </row>
    <row r="228" spans="30:31" ht="12.75">
      <c r="AD228" s="76">
        <v>500</v>
      </c>
      <c r="AE228" s="75">
        <v>3742</v>
      </c>
    </row>
    <row r="229" spans="30:31" ht="12.75">
      <c r="AD229" s="76">
        <v>500</v>
      </c>
      <c r="AE229" s="75">
        <v>4158</v>
      </c>
    </row>
    <row r="230" spans="30:31" ht="12.75">
      <c r="AD230" s="76">
        <v>500</v>
      </c>
      <c r="AE230" s="75">
        <v>4782</v>
      </c>
    </row>
    <row r="231" spans="30:31" ht="12.75">
      <c r="AD231" s="76">
        <v>500</v>
      </c>
      <c r="AE231" s="75">
        <v>5405</v>
      </c>
    </row>
    <row r="232" spans="30:31" ht="12.75">
      <c r="AD232" s="76">
        <v>500</v>
      </c>
      <c r="AE232" s="75">
        <v>6237</v>
      </c>
    </row>
    <row r="233" spans="30:31" ht="12.75">
      <c r="AD233" s="76">
        <v>600</v>
      </c>
      <c r="AE233" s="75">
        <v>962</v>
      </c>
    </row>
    <row r="234" spans="30:31" ht="12.75">
      <c r="AD234" s="76">
        <v>600</v>
      </c>
      <c r="AE234" s="75">
        <v>1203</v>
      </c>
    </row>
    <row r="235" spans="30:31" ht="12.75">
      <c r="AD235" s="76">
        <v>600</v>
      </c>
      <c r="AE235" s="75">
        <v>1444</v>
      </c>
    </row>
    <row r="236" spans="30:31" ht="12.75">
      <c r="AD236" s="76">
        <v>600</v>
      </c>
      <c r="AE236" s="75">
        <v>1684</v>
      </c>
    </row>
    <row r="237" spans="30:31" ht="12.75">
      <c r="AD237" s="76">
        <v>600</v>
      </c>
      <c r="AE237" s="75">
        <v>1925</v>
      </c>
    </row>
    <row r="238" spans="30:31" ht="12.75">
      <c r="AD238" s="76">
        <v>600</v>
      </c>
      <c r="AE238" s="75">
        <v>2165</v>
      </c>
    </row>
    <row r="239" spans="30:31" ht="12.75">
      <c r="AD239" s="76">
        <v>600</v>
      </c>
      <c r="AE239" s="75">
        <v>2406</v>
      </c>
    </row>
    <row r="240" spans="30:31" ht="12.75">
      <c r="AD240" s="76">
        <v>600</v>
      </c>
      <c r="AE240" s="75">
        <v>2647</v>
      </c>
    </row>
    <row r="241" spans="30:31" ht="12.75">
      <c r="AD241" s="76">
        <v>600</v>
      </c>
      <c r="AE241" s="75">
        <v>2887</v>
      </c>
    </row>
    <row r="242" spans="30:31" ht="12.75">
      <c r="AD242" s="76">
        <v>600</v>
      </c>
      <c r="AE242" s="75">
        <v>3368</v>
      </c>
    </row>
    <row r="243" spans="30:31" ht="12.75">
      <c r="AD243" s="76">
        <v>600</v>
      </c>
      <c r="AE243" s="75">
        <v>3850</v>
      </c>
    </row>
    <row r="244" spans="30:31" ht="12.75">
      <c r="AD244" s="76">
        <v>600</v>
      </c>
      <c r="AE244" s="75">
        <v>4331</v>
      </c>
    </row>
    <row r="245" spans="30:31" ht="12.75">
      <c r="AD245" s="76">
        <v>600</v>
      </c>
      <c r="AE245" s="75">
        <v>4812</v>
      </c>
    </row>
    <row r="246" spans="30:31" ht="12.75">
      <c r="AD246" s="76">
        <v>600</v>
      </c>
      <c r="AE246" s="75">
        <v>5534</v>
      </c>
    </row>
    <row r="247" spans="30:31" ht="12.75">
      <c r="AD247" s="76">
        <v>600</v>
      </c>
      <c r="AE247" s="75">
        <v>6256</v>
      </c>
    </row>
    <row r="248" spans="30:31" ht="12.75">
      <c r="AD248" s="76">
        <v>600</v>
      </c>
      <c r="AE248" s="75">
        <v>7218</v>
      </c>
    </row>
    <row r="249" spans="30:31" ht="12.75">
      <c r="AD249" s="76">
        <v>900</v>
      </c>
      <c r="AE249" s="75">
        <v>1331</v>
      </c>
    </row>
    <row r="250" spans="30:31" ht="12.75">
      <c r="AD250" s="76">
        <v>900</v>
      </c>
      <c r="AE250" s="75">
        <v>1664</v>
      </c>
    </row>
    <row r="251" spans="30:31" ht="12.75">
      <c r="AD251" s="76">
        <v>900</v>
      </c>
      <c r="AE251" s="75">
        <v>1997</v>
      </c>
    </row>
    <row r="252" spans="30:31" ht="12.75">
      <c r="AD252" s="76">
        <v>900</v>
      </c>
      <c r="AE252" s="75">
        <v>2330</v>
      </c>
    </row>
    <row r="253" spans="30:31" ht="12.75">
      <c r="AD253" s="76">
        <v>900</v>
      </c>
      <c r="AE253" s="75">
        <v>2662</v>
      </c>
    </row>
    <row r="254" spans="30:31" ht="12.75">
      <c r="AD254" s="76">
        <v>900</v>
      </c>
      <c r="AE254" s="75">
        <v>2995</v>
      </c>
    </row>
    <row r="255" spans="30:31" ht="12.75">
      <c r="AD255" s="76">
        <v>900</v>
      </c>
      <c r="AE255" s="75">
        <v>3328</v>
      </c>
    </row>
    <row r="256" spans="30:31" ht="12.75">
      <c r="AD256" s="76">
        <v>900</v>
      </c>
      <c r="AE256" s="75">
        <v>3661</v>
      </c>
    </row>
    <row r="257" spans="30:31" ht="12.75">
      <c r="AD257" s="76">
        <v>900</v>
      </c>
      <c r="AE257" s="75">
        <v>3994</v>
      </c>
    </row>
    <row r="258" spans="30:31" ht="12.75">
      <c r="AD258" s="76">
        <v>900</v>
      </c>
      <c r="AE258" s="75">
        <v>4659</v>
      </c>
    </row>
    <row r="259" spans="30:31" ht="12.75">
      <c r="AD259" s="76">
        <v>900</v>
      </c>
      <c r="AE259" s="75">
        <v>5325</v>
      </c>
    </row>
    <row r="260" spans="30:31" ht="12.75">
      <c r="AD260" s="76">
        <v>900</v>
      </c>
      <c r="AE260" s="75">
        <v>5990</v>
      </c>
    </row>
    <row r="261" spans="30:31" ht="12.75">
      <c r="AD261" s="76">
        <v>900</v>
      </c>
      <c r="AE261" s="75">
        <v>6656</v>
      </c>
    </row>
    <row r="262" spans="30:31" ht="12.75">
      <c r="AD262" s="76">
        <v>900</v>
      </c>
      <c r="AE262" s="75">
        <v>7654</v>
      </c>
    </row>
    <row r="263" spans="30:31" ht="12.75">
      <c r="AD263" s="76">
        <v>900</v>
      </c>
      <c r="AE263" s="75">
        <v>8653</v>
      </c>
    </row>
    <row r="264" spans="30:31" ht="12.75">
      <c r="AD264" s="76">
        <v>900</v>
      </c>
      <c r="AE264" s="75">
        <v>9984</v>
      </c>
    </row>
  </sheetData>
  <sheetProtection/>
  <mergeCells count="26">
    <mergeCell ref="H29:N29"/>
    <mergeCell ref="A29:C29"/>
    <mergeCell ref="A3:N3"/>
    <mergeCell ref="A4:N4"/>
    <mergeCell ref="C8:C9"/>
    <mergeCell ref="G7:N7"/>
    <mergeCell ref="E8:E9"/>
    <mergeCell ref="A20:B20"/>
    <mergeCell ref="A6:B6"/>
    <mergeCell ref="A16:B16"/>
    <mergeCell ref="A17:B17"/>
    <mergeCell ref="A18:B18"/>
    <mergeCell ref="A19:B19"/>
    <mergeCell ref="A12:B12"/>
    <mergeCell ref="A9:B9"/>
    <mergeCell ref="A15:B15"/>
    <mergeCell ref="A11:B11"/>
    <mergeCell ref="A14:B14"/>
    <mergeCell ref="M8:M9"/>
    <mergeCell ref="C7:F7"/>
    <mergeCell ref="D8:D9"/>
    <mergeCell ref="A13:B13"/>
    <mergeCell ref="A8:B8"/>
    <mergeCell ref="A10:B10"/>
    <mergeCell ref="F8:F9"/>
    <mergeCell ref="G8:G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skrivanek</dc:creator>
  <cp:keywords/>
  <dc:description/>
  <cp:lastModifiedBy>Кивенко Михаил</cp:lastModifiedBy>
  <cp:lastPrinted>2011-02-04T08:55:31Z</cp:lastPrinted>
  <dcterms:created xsi:type="dcterms:W3CDTF">2010-05-26T09:54:53Z</dcterms:created>
  <dcterms:modified xsi:type="dcterms:W3CDTF">2011-08-17T12:06:21Z</dcterms:modified>
  <cp:category/>
  <cp:version/>
  <cp:contentType/>
  <cp:contentStatus/>
</cp:coreProperties>
</file>